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ybavení pro CHB Jič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Vybavení pro CHB Jič...'!$C$117:$K$170</definedName>
    <definedName name="_xlnm.Print_Area" localSheetId="1">'01 - Vybavení pro CHB Jič...'!$C$4:$J$76,'01 - Vybavení pro CHB Jič...'!$C$82:$J$99,'01 - Vybavení pro CHB Jič...'!$C$105:$K$170</definedName>
    <definedName name="_xlnm.Print_Titles" localSheetId="1">'01 - Vybavení pro CHB Jič...'!$117:$117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4"/>
  <c r="F114"/>
  <c r="F112"/>
  <c r="E110"/>
  <c r="J91"/>
  <c r="F91"/>
  <c r="F89"/>
  <c r="E87"/>
  <c r="J24"/>
  <c r="E24"/>
  <c r="J115"/>
  <c r="J23"/>
  <c r="J18"/>
  <c r="E18"/>
  <c r="F92"/>
  <c r="J17"/>
  <c r="J12"/>
  <c r="J89"/>
  <c r="E7"/>
  <c r="E108"/>
  <c i="1" r="L90"/>
  <c r="AM90"/>
  <c r="AM89"/>
  <c r="L89"/>
  <c r="AM87"/>
  <c r="L87"/>
  <c r="L85"/>
  <c r="L84"/>
  <c i="2" r="J164"/>
  <c r="J161"/>
  <c r="BK156"/>
  <c r="BK153"/>
  <c r="BK147"/>
  <c r="BK138"/>
  <c r="BK133"/>
  <c r="BK130"/>
  <c r="BK127"/>
  <c r="BK169"/>
  <c r="J165"/>
  <c r="J162"/>
  <c r="J158"/>
  <c r="BK152"/>
  <c r="J147"/>
  <c r="J142"/>
  <c r="J134"/>
  <c r="J131"/>
  <c r="J127"/>
  <c r="BK125"/>
  <c r="BK121"/>
  <c r="BK159"/>
  <c r="BK151"/>
  <c r="J146"/>
  <c r="BK142"/>
  <c r="J139"/>
  <c r="BK135"/>
  <c r="BK126"/>
  <c r="BK123"/>
  <c i="1" r="AS94"/>
  <c i="2" r="BK167"/>
  <c r="BK163"/>
  <c r="J159"/>
  <c r="BK148"/>
  <c r="BK143"/>
  <c r="J138"/>
  <c r="J135"/>
  <c r="J133"/>
  <c r="BK129"/>
  <c r="BK166"/>
  <c r="J154"/>
  <c r="J150"/>
  <c r="J143"/>
  <c r="BK140"/>
  <c r="BK134"/>
  <c r="BK131"/>
  <c r="J121"/>
  <c r="J170"/>
  <c r="J168"/>
  <c r="J166"/>
  <c r="BK164"/>
  <c r="BK160"/>
  <c r="BK154"/>
  <c r="BK150"/>
  <c r="BK145"/>
  <c r="BK139"/>
  <c r="J136"/>
  <c r="J132"/>
  <c r="J123"/>
  <c r="J120"/>
  <c r="J163"/>
  <c r="BK158"/>
  <c r="J152"/>
  <c r="J148"/>
  <c r="BK144"/>
  <c r="J141"/>
  <c r="BK137"/>
  <c r="J129"/>
  <c r="BK124"/>
  <c r="J122"/>
  <c r="BK170"/>
  <c r="BK168"/>
  <c r="J167"/>
  <c r="J156"/>
  <c r="J151"/>
  <c r="BK146"/>
  <c r="BK141"/>
  <c r="J137"/>
  <c r="BK128"/>
  <c r="BK122"/>
  <c r="BK165"/>
  <c r="BK162"/>
  <c r="J160"/>
  <c r="J155"/>
  <c r="J149"/>
  <c r="J145"/>
  <c r="BK136"/>
  <c r="BK132"/>
  <c r="J128"/>
  <c r="J125"/>
  <c r="BK120"/>
  <c r="J169"/>
  <c r="BK161"/>
  <c r="BK155"/>
  <c r="J153"/>
  <c r="BK149"/>
  <c r="J144"/>
  <c r="J140"/>
  <c r="J130"/>
  <c r="J126"/>
  <c r="J124"/>
  <c l="1" r="P119"/>
  <c r="T119"/>
  <c r="BK119"/>
  <c r="J119"/>
  <c r="J97"/>
  <c r="R119"/>
  <c r="R118"/>
  <c r="P157"/>
  <c r="BK157"/>
  <c r="J157"/>
  <c r="J98"/>
  <c r="R157"/>
  <c r="T157"/>
  <c r="J92"/>
  <c r="J112"/>
  <c r="F115"/>
  <c r="BE121"/>
  <c r="BE124"/>
  <c r="BE132"/>
  <c r="BE138"/>
  <c r="BE140"/>
  <c r="BE142"/>
  <c r="BE144"/>
  <c r="BE145"/>
  <c r="BE147"/>
  <c r="BE148"/>
  <c r="BE149"/>
  <c r="BE151"/>
  <c r="BE153"/>
  <c r="BE154"/>
  <c r="BE159"/>
  <c r="BE161"/>
  <c r="BE162"/>
  <c r="BE163"/>
  <c r="BE165"/>
  <c r="BE166"/>
  <c r="BE167"/>
  <c r="BE168"/>
  <c r="BE169"/>
  <c r="BE170"/>
  <c r="E85"/>
  <c r="BE120"/>
  <c r="BE122"/>
  <c r="BE123"/>
  <c r="BE125"/>
  <c r="BE126"/>
  <c r="BE127"/>
  <c r="BE128"/>
  <c r="BE129"/>
  <c r="BE130"/>
  <c r="BE131"/>
  <c r="BE133"/>
  <c r="BE134"/>
  <c r="BE135"/>
  <c r="BE136"/>
  <c r="BE137"/>
  <c r="BE139"/>
  <c r="BE141"/>
  <c r="BE143"/>
  <c r="BE146"/>
  <c r="BE150"/>
  <c r="BE152"/>
  <c r="BE155"/>
  <c r="BE156"/>
  <c r="BE158"/>
  <c r="BE160"/>
  <c r="BE164"/>
  <c r="F35"/>
  <c i="1" r="BB95"/>
  <c r="BB94"/>
  <c r="AX94"/>
  <c i="2" r="F37"/>
  <c i="1" r="BD95"/>
  <c r="BD94"/>
  <c r="W33"/>
  <c i="2" r="J34"/>
  <c i="1" r="AW95"/>
  <c i="2" r="F34"/>
  <c i="1" r="BA95"/>
  <c r="BA94"/>
  <c r="W30"/>
  <c i="2" r="F36"/>
  <c i="1" r="BC95"/>
  <c r="BC94"/>
  <c r="W32"/>
  <c i="2" l="1" r="T118"/>
  <c r="P118"/>
  <c i="1" r="AU95"/>
  <c i="2" r="BK118"/>
  <c r="J118"/>
  <c i="1" r="AU94"/>
  <c i="2" r="J30"/>
  <c i="1" r="AG95"/>
  <c r="AG94"/>
  <c r="AK26"/>
  <c i="2" r="F33"/>
  <c i="1" r="AZ95"/>
  <c r="AZ94"/>
  <c r="W29"/>
  <c r="AW94"/>
  <c r="AK30"/>
  <c r="AY94"/>
  <c r="W31"/>
  <c i="2" r="J33"/>
  <c i="1" r="AV95"/>
  <c r="AT95"/>
  <c r="AN95"/>
  <c i="2" l="1" r="J96"/>
  <c r="J39"/>
  <c i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<sst xmlns="http://schemas.openxmlformats.org/spreadsheetml/2006/main">
  <si>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</si>
  <si>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</si>
  <si>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</si>
  <si>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</si>
  <si>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</si>
  <si>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{ef0631c5-abee-4ffd-b749-d0f6476de001}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</si>
  <si>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</si>
  <si>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</si>
  <si>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</si>
  <si>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</si>
  <si>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</si>
  <si>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</si>
  <si>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</si>
  <si>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</si>
  <si>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EBC02V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</si>
  <si>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</si>
  <si>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</si>
  <si>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Rozvoj komunitních sociálních služeb - chráněné bydlení v lokalitě Jičín - vybavení</t>
  </si>
  <si>
    <t>KSO:</t>
  </si>
  <si>
    <t>CC-CZ:</t>
  </si>
  <si>
    <t>Místo:</t>
  </si>
  <si>
    <t>Ruská 30, Jičín</t>
  </si>
  <si>
    <t>Datum:</t>
  </si>
  <si>
    <t>28. 2. 2022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</si>
  <si>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</si>
  <si>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</si>
  <si>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</si>
  <si>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</si>
  <si>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</si>
  <si>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</si>
  <si>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</si>
  <si>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Energy Benefit Centre a.s.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</si>
  <si>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</si>
  <si>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</si>
  <si>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</si>
  <si>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</si>
  <si>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</si>
  <si>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</si>
  <si>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</si>
  <si>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</si>
  <si>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</si>
  <si>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</si>
  <si>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</si>
  <si>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</si>
  <si>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</si>
  <si>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</si>
  <si>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</si>
  <si>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</si>
  <si>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</si>
  <si>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</si>
  <si>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</si>
  <si>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</si>
  <si>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</si>
  <si>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</si>
  <si>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</si>
  <si>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</si>
  <si>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</si>
  <si>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</si>
  <si>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</si>
  <si>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</si>
  <si>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</si>
  <si>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</si>
  <si>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</si>
  <si>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</si>
  <si>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</si>
  <si>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</si>
  <si>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</si>
  <si>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</si>
  <si>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</si>
  <si>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</si>
  <si>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</si>
  <si>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</si>
  <si>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</si>
  <si>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</si>
  <si>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</si>
  <si>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</si>
  <si>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</si>
  <si>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</si>
  <si>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</si>
  <si>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</si>
  <si>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</si>
  <si>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</si>
  <si>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Vybavení pro CHB Jičín - nábytek, koupelny</t>
  </si>
  <si>
    <t>STA</t>
  </si>
  <si>
    <t>1</t>
  </si>
  <si>
    <t>{7ad3f640-a5da-48c8-9f64-479026e6abb8}</t>
  </si>
  <si>
    <t>2</t>
  </si>
  <si>
    <t>KRYCÍ LIST SOUPISU PRACÍ</t>
  </si>
  <si>
    <t>Objekt:</t>
  </si>
  <si>
    <t>01 - Vybavení pro CHB Jičín - nábytek, koupelny</t>
  </si>
  <si>
    <t>REKAPITULACE ČLENĚNÍ SOUPISU PRACÍ</t>
  </si>
  <si>
    <t>Kód dílu - Popis</t>
  </si>
  <si>
    <t>Cena celkem [CZK]</t>
  </si>
  <si>
    <t>Náklady ze soupisu prací</t>
  </si>
  <si>
    <t>-1</t>
  </si>
  <si>
    <t>D1 - Denní místnosti a obývák</t>
  </si>
  <si>
    <t>D2 - Koupelny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</si>
  <si>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</si>
  <si>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</si>
  <si>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</si>
  <si>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</si>
  <si>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</si>
  <si>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</si>
  <si>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</si>
  <si>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</si>
  <si>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</si>
  <si>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</si>
  <si>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</si>
  <si>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</si>
  <si>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</si>
  <si>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</si>
  <si>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Denní místnosti a obývák</t>
  </si>
  <si>
    <t>ROZPOCET</t>
  </si>
  <si>
    <t>K</t>
  </si>
  <si>
    <t>DM.01</t>
  </si>
  <si>
    <t>Kancelářský stůl 1200x600x755</t>
  </si>
  <si>
    <t>ks</t>
  </si>
  <si>
    <t>262144</t>
  </si>
  <si>
    <t>DM.02</t>
  </si>
  <si>
    <t>Uzamykatelný kontejner ke stolu</t>
  </si>
  <si>
    <t>4</t>
  </si>
  <si>
    <t>3</t>
  </si>
  <si>
    <t>DM.03</t>
  </si>
  <si>
    <t>Kancelářská židle, polstrovaná s područkami, na kolečkách</t>
  </si>
  <si>
    <t>6</t>
  </si>
  <si>
    <t>DM.04</t>
  </si>
  <si>
    <t>Skříň -kartotéka, uzamykatelná</t>
  </si>
  <si>
    <t>8</t>
  </si>
  <si>
    <t>5</t>
  </si>
  <si>
    <t>DM.05</t>
  </si>
  <si>
    <t>Skříň -kartotéka, police</t>
  </si>
  <si>
    <t>10</t>
  </si>
  <si>
    <t>DM.06</t>
  </si>
  <si>
    <t>Šatní skříň, 150x60x198cm</t>
  </si>
  <si>
    <t>12</t>
  </si>
  <si>
    <t>7</t>
  </si>
  <si>
    <t>DM.07</t>
  </si>
  <si>
    <t>Skříňka botník, dvě přihrádky, 61x25x76 cm, laminát, bílý</t>
  </si>
  <si>
    <t>14</t>
  </si>
  <si>
    <t>DM.08</t>
  </si>
  <si>
    <t xml:space="preserve">Šatní skříň, uzamykatelná,  120 x 42,5 x 187,4 cm, dřevotříska</t>
  </si>
  <si>
    <t>16</t>
  </si>
  <si>
    <t>9</t>
  </si>
  <si>
    <t>DM.09</t>
  </si>
  <si>
    <t>Komoda se šuplíky s dojezdy, pod TV, 140x53cm, část skříňky uzavřené, lamino</t>
  </si>
  <si>
    <t>18</t>
  </si>
  <si>
    <t>DM.10</t>
  </si>
  <si>
    <t>Skříň uzamykatelná, lamino, 1800x1000x310 mm</t>
  </si>
  <si>
    <t>20</t>
  </si>
  <si>
    <t>11</t>
  </si>
  <si>
    <t>DM.11</t>
  </si>
  <si>
    <t>Skříň uzamykatelná, lamino, 2000x1000x310 mm</t>
  </si>
  <si>
    <t>22</t>
  </si>
  <si>
    <t>DM.12</t>
  </si>
  <si>
    <t>Skříň s policemi, Víceúčelová skříň 80/185/40cm</t>
  </si>
  <si>
    <t>24</t>
  </si>
  <si>
    <t>13</t>
  </si>
  <si>
    <t>DM.15</t>
  </si>
  <si>
    <t>Věšák na zeď - dekor ostatního nábytku</t>
  </si>
  <si>
    <t>30</t>
  </si>
  <si>
    <t>DM.16</t>
  </si>
  <si>
    <t>Nástěnná police, dub artisan, 187/26/24 cm</t>
  </si>
  <si>
    <t>32</t>
  </si>
  <si>
    <t>DM.17</t>
  </si>
  <si>
    <t>Jídelní stůl jednoduchý, masiv, 1600x600x755</t>
  </si>
  <si>
    <t>34</t>
  </si>
  <si>
    <t>DM.18</t>
  </si>
  <si>
    <t>Jídelní stůl, masiv, pro 2 osoby, 80x80cm</t>
  </si>
  <si>
    <t>36</t>
  </si>
  <si>
    <t>17</t>
  </si>
  <si>
    <t>DM.19</t>
  </si>
  <si>
    <t>Jídelní stůl, masiv, pro 4 osoby, 120x80cm</t>
  </si>
  <si>
    <t>38</t>
  </si>
  <si>
    <t>DM.20</t>
  </si>
  <si>
    <t xml:space="preserve">Psací stůl,  120X80cm</t>
  </si>
  <si>
    <t>40</t>
  </si>
  <si>
    <t>19</t>
  </si>
  <si>
    <t>DM.21</t>
  </si>
  <si>
    <t>Jídelní stůl, masiv, pro 6 osob, 180x80 cm</t>
  </si>
  <si>
    <t>42</t>
  </si>
  <si>
    <t>DM.22</t>
  </si>
  <si>
    <t>Židle , stabilní, pevné, barva dle výběru</t>
  </si>
  <si>
    <t>44</t>
  </si>
  <si>
    <t>DM.23</t>
  </si>
  <si>
    <t>Židle polokřeslo, s područkou bez koleček, rám masivní, čistitelný potah</t>
  </si>
  <si>
    <t>46</t>
  </si>
  <si>
    <t>DM.24</t>
  </si>
  <si>
    <t>Postel masiv 100x200cm</t>
  </si>
  <si>
    <t>48</t>
  </si>
  <si>
    <t>23</t>
  </si>
  <si>
    <t>DM.25</t>
  </si>
  <si>
    <t>2x šuplata pod postel, masiv 2x (97x81x23cm)</t>
  </si>
  <si>
    <t>50</t>
  </si>
  <si>
    <t>DM.26</t>
  </si>
  <si>
    <t>Noční stolek, uzamykatelný, dvířka + zásuvky, 45x45x77cm</t>
  </si>
  <si>
    <t>52</t>
  </si>
  <si>
    <t>25</t>
  </si>
  <si>
    <t>DM.27</t>
  </si>
  <si>
    <t>Matrace</t>
  </si>
  <si>
    <t>54</t>
  </si>
  <si>
    <t>26</t>
  </si>
  <si>
    <t>DM.28</t>
  </si>
  <si>
    <t>Rošt</t>
  </si>
  <si>
    <t>56</t>
  </si>
  <si>
    <t>27</t>
  </si>
  <si>
    <t>DM.29</t>
  </si>
  <si>
    <t>Deskové dřevěné obložení stěny u postele 200cm do výšky 120cm, v dekoru ostatního nábytku</t>
  </si>
  <si>
    <t>58</t>
  </si>
  <si>
    <t>28</t>
  </si>
  <si>
    <t>DM.30</t>
  </si>
  <si>
    <t>Pohovka rozkládací</t>
  </si>
  <si>
    <t>60</t>
  </si>
  <si>
    <t>29</t>
  </si>
  <si>
    <t>DM.31</t>
  </si>
  <si>
    <t xml:space="preserve">Rozkládací pohovka , trojmístná,  tm. šedá, dobře udržovatelný povrch</t>
  </si>
  <si>
    <t>62</t>
  </si>
  <si>
    <t>DM.32</t>
  </si>
  <si>
    <t xml:space="preserve">Rozkládací pohovka , dvoumístná,  sv. šedá, dobře udržovatelný povrch</t>
  </si>
  <si>
    <t>64</t>
  </si>
  <si>
    <t>31</t>
  </si>
  <si>
    <t>DM.33</t>
  </si>
  <si>
    <t>Pohovka trojmístná, s lenoškou tm.šedá, rozkládací, úložný prostor, dobře udržitelný povrch</t>
  </si>
  <si>
    <t>66</t>
  </si>
  <si>
    <t>DM.34</t>
  </si>
  <si>
    <t>Křeslo - vyšší sezení, dobře udržovatelný materiál</t>
  </si>
  <si>
    <t>68</t>
  </si>
  <si>
    <t>33</t>
  </si>
  <si>
    <t>DM.35</t>
  </si>
  <si>
    <t>Konferenční stolek 50x90</t>
  </si>
  <si>
    <t>70</t>
  </si>
  <si>
    <t>DM.36</t>
  </si>
  <si>
    <t>Konferenční stolek 60x110</t>
  </si>
  <si>
    <t>72</t>
  </si>
  <si>
    <t>35</t>
  </si>
  <si>
    <t>DM.37</t>
  </si>
  <si>
    <t>Vysoká koupelnová skříňka</t>
  </si>
  <si>
    <t>74</t>
  </si>
  <si>
    <t>DM.38</t>
  </si>
  <si>
    <t>Skříňka na čistící prostředky, laminovaná</t>
  </si>
  <si>
    <t>76</t>
  </si>
  <si>
    <t>37</t>
  </si>
  <si>
    <t>DM.39</t>
  </si>
  <si>
    <t>Skříňka pod umyvadlo</t>
  </si>
  <si>
    <t>78</t>
  </si>
  <si>
    <t>D2</t>
  </si>
  <si>
    <t>Koupelny</t>
  </si>
  <si>
    <t>KO.01</t>
  </si>
  <si>
    <t>Zrcadlo - polohovatelné</t>
  </si>
  <si>
    <t>80</t>
  </si>
  <si>
    <t>39</t>
  </si>
  <si>
    <t>KO.02</t>
  </si>
  <si>
    <t>závěsová tyč rohová nerezová 900x900mm</t>
  </si>
  <si>
    <t>82</t>
  </si>
  <si>
    <t>KO.03</t>
  </si>
  <si>
    <t>závěsová tyč nerezová 1400mm</t>
  </si>
  <si>
    <t>84</t>
  </si>
  <si>
    <t>41</t>
  </si>
  <si>
    <t>KO.04</t>
  </si>
  <si>
    <t>Prádelní koš</t>
  </si>
  <si>
    <t>86</t>
  </si>
  <si>
    <t>KO.05</t>
  </si>
  <si>
    <t>nástěnné madlo 400mm</t>
  </si>
  <si>
    <t>88</t>
  </si>
  <si>
    <t>43</t>
  </si>
  <si>
    <t>KO.06</t>
  </si>
  <si>
    <t>madlo toaletní sklopné 850 mm</t>
  </si>
  <si>
    <t>90</t>
  </si>
  <si>
    <t>KO.06A</t>
  </si>
  <si>
    <t>madlo toaletní pevné 850 mm</t>
  </si>
  <si>
    <t>865030949</t>
  </si>
  <si>
    <t>45</t>
  </si>
  <si>
    <t>KO.07</t>
  </si>
  <si>
    <t>Držák toaletního papíru Multi Simple chrom SIM25</t>
  </si>
  <si>
    <t>92</t>
  </si>
  <si>
    <t>KO.08</t>
  </si>
  <si>
    <t>Dávkovač mýdla Multi Simple chrom</t>
  </si>
  <si>
    <t>94</t>
  </si>
  <si>
    <t>47</t>
  </si>
  <si>
    <t>KO.09</t>
  </si>
  <si>
    <t>Držák kartáčků Multi Ecoloc chrom</t>
  </si>
  <si>
    <t>96</t>
  </si>
  <si>
    <t>KO.10</t>
  </si>
  <si>
    <t>Odpadkový koš volně stojící Multi 3 l nerez lesk</t>
  </si>
  <si>
    <t>98</t>
  </si>
  <si>
    <t>49</t>
  </si>
  <si>
    <t>KO.11</t>
  </si>
  <si>
    <t>Wc štětka Multi Ecoloc chrom</t>
  </si>
  <si>
    <t>100</t>
  </si>
  <si>
    <t>KO.12</t>
  </si>
  <si>
    <t>Háček SAT šířka 4,5 cm nerez</t>
  </si>
  <si>
    <t>102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</si>
</sst>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EBC02V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Rozvoj komunitních sociálních služeb - chráněné bydlení v lokalitě Jičín - vybavení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Ruská 30, Jičín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28. 2. 2022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Královéhradecký kraj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>Energy Benefit Centre a.s.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24.75" customHeight="1">
      <c r="A95" s="115" t="s">
        <v>80</v>
      </c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82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Vybavení pro CHB Jič...'!J30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83</v>
      </c>
      <c r="AR95" s="122"/>
      <c r="AS95" s="123">
        <v>0</v>
      </c>
      <c r="AT95" s="124">
        <f>ROUND(SUM(AV95:AW95),2)</f>
        <v>0</v>
      </c>
      <c r="AU95" s="125">
        <f>'01 - Vybavení pro CHB Jič...'!P118</f>
        <v>0</v>
      </c>
      <c r="AV95" s="124">
        <f>'01 - Vybavení pro CHB Jič...'!J33</f>
        <v>0</v>
      </c>
      <c r="AW95" s="124">
        <f>'01 - Vybavení pro CHB Jič...'!J34</f>
        <v>0</v>
      </c>
      <c r="AX95" s="124">
        <f>'01 - Vybavení pro CHB Jič...'!J35</f>
        <v>0</v>
      </c>
      <c r="AY95" s="124">
        <f>'01 - Vybavení pro CHB Jič...'!J36</f>
        <v>0</v>
      </c>
      <c r="AZ95" s="124">
        <f>'01 - Vybavení pro CHB Jič...'!F33</f>
        <v>0</v>
      </c>
      <c r="BA95" s="124">
        <f>'01 - Vybavení pro CHB Jič...'!F34</f>
        <v>0</v>
      </c>
      <c r="BB95" s="124">
        <f>'01 - Vybavení pro CHB Jič...'!F35</f>
        <v>0</v>
      </c>
      <c r="BC95" s="124">
        <f>'01 - Vybavení pro CHB Jič...'!F36</f>
        <v>0</v>
      </c>
      <c r="BD95" s="126">
        <f>'01 - Vybavení pro CHB Jič...'!F37</f>
        <v>0</v>
      </c>
      <c r="BE95" s="7"/>
      <c r="BT95" s="127" t="s">
        <v>84</v>
      </c>
      <c r="BV95" s="127" t="s">
        <v>78</v>
      </c>
      <c r="BW95" s="127" t="s">
        <v>85</v>
      </c>
      <c r="BX95" s="127" t="s">
        <v>5</v>
      </c>
      <c r="CL95" s="127" t="s">
        <v>1</v>
      </c>
      <c r="CM95" s="127" t="s">
        <v>86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Gix0B7W9Wx1xx27hRPgMXfjWvcKN2AGbLJI7td1WNw/siI6m9MZzEcOKFhltoO6AhvBvopIOKHbEJcAl1IKT9g==" hashValue="7yIpzuDg1Mx5rtcoGpMK+kqfDAwOgVYoyfBdT6dZDrQXzIdvLd8NMkddlW66+aVyAUBRIoyLTEvG80XfMrf8A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ybavení pro CHB Jič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86</v>
      </c>
    </row>
    <row r="4" s="1" customFormat="1" ht="24.96" customHeight="1">
      <c r="B4" s="16"/>
      <c r="D4" s="130" t="s">
        <v>87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26.25" customHeight="1">
      <c r="B7" s="16"/>
      <c r="E7" s="133" t="str">
        <f>'Rekapitulace stavby'!K6</f>
        <v>Rozvoj komunitních sociálních služeb - chráněné bydlení v lokalitě Jičín - vybavení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88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89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28. 2. 2022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">
        <v>26</v>
      </c>
      <c r="F15" s="34"/>
      <c r="G15" s="34"/>
      <c r="H15" s="34"/>
      <c r="I15" s="132" t="s">
        <v>27</v>
      </c>
      <c r="J15" s="135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28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30</v>
      </c>
      <c r="E20" s="34"/>
      <c r="F20" s="34"/>
      <c r="G20" s="34"/>
      <c r="H20" s="34"/>
      <c r="I20" s="132" t="s">
        <v>25</v>
      </c>
      <c r="J20" s="135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">
        <v>31</v>
      </c>
      <c r="F21" s="34"/>
      <c r="G21" s="34"/>
      <c r="H21" s="34"/>
      <c r="I21" s="132" t="s">
        <v>27</v>
      </c>
      <c r="J21" s="135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33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27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36</v>
      </c>
      <c r="E30" s="34"/>
      <c r="F30" s="34"/>
      <c r="G30" s="34"/>
      <c r="H30" s="34"/>
      <c r="I30" s="34"/>
      <c r="J30" s="143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38</v>
      </c>
      <c r="G32" s="34"/>
      <c r="H32" s="34"/>
      <c r="I32" s="144" t="s">
        <v>37</v>
      </c>
      <c r="J32" s="144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40</v>
      </c>
      <c r="E33" s="132" t="s">
        <v>41</v>
      </c>
      <c r="F33" s="146">
        <f>ROUND((SUM(BE118:BE170)),  2)</f>
        <v>0</v>
      </c>
      <c r="G33" s="34"/>
      <c r="H33" s="34"/>
      <c r="I33" s="147">
        <v>0.20999999999999999</v>
      </c>
      <c r="J33" s="146">
        <f>ROUND(((SUM(BE118:BE170))*I33),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42</v>
      </c>
      <c r="F34" s="146">
        <f>ROUND((SUM(BF118:BF170)),  2)</f>
        <v>0</v>
      </c>
      <c r="G34" s="34"/>
      <c r="H34" s="34"/>
      <c r="I34" s="147">
        <v>0.14999999999999999</v>
      </c>
      <c r="J34" s="146">
        <f>ROUND(((SUM(BF118:BF170))*I34),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43</v>
      </c>
      <c r="F35" s="146">
        <f>ROUND((SUM(BG118:BG170)),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44</v>
      </c>
      <c r="F36" s="146">
        <f>ROUND((SUM(BH118:BH170)),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45</v>
      </c>
      <c r="F37" s="146">
        <f>ROUND((SUM(BI118:BI170)),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49</v>
      </c>
      <c r="E50" s="156"/>
      <c r="F50" s="156"/>
      <c r="G50" s="155" t="s">
        <v>50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51</v>
      </c>
      <c r="E61" s="158"/>
      <c r="F61" s="159" t="s">
        <v>52</v>
      </c>
      <c r="G61" s="157" t="s">
        <v>51</v>
      </c>
      <c r="H61" s="158"/>
      <c r="I61" s="158"/>
      <c r="J61" s="160" t="s">
        <v>52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53</v>
      </c>
      <c r="E65" s="161"/>
      <c r="F65" s="161"/>
      <c r="G65" s="155" t="s">
        <v>54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51</v>
      </c>
      <c r="E76" s="158"/>
      <c r="F76" s="159" t="s">
        <v>52</v>
      </c>
      <c r="G76" s="157" t="s">
        <v>51</v>
      </c>
      <c r="H76" s="158"/>
      <c r="I76" s="158"/>
      <c r="J76" s="160" t="s">
        <v>52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66" t="str">
        <f>E7</f>
        <v>Rozvoj komunitních sociálních služeb - chráněné bydlení v lokalitě Jičín - vybavení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Vybavení pro CHB Jičín - nábytek, koupelny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Ruská 30, Jičín</v>
      </c>
      <c r="G89" s="36"/>
      <c r="H89" s="36"/>
      <c r="I89" s="28" t="s">
        <v>22</v>
      </c>
      <c r="J89" s="75" t="str">
        <f>IF(J12="","",J12)</f>
        <v>28. 2. 2022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24</v>
      </c>
      <c r="D91" s="36"/>
      <c r="E91" s="36"/>
      <c r="F91" s="23" t="str">
        <f>E15</f>
        <v>Královéhradecký kraj</v>
      </c>
      <c r="G91" s="36"/>
      <c r="H91" s="36"/>
      <c r="I91" s="28" t="s">
        <v>30</v>
      </c>
      <c r="J91" s="32" t="str">
        <f>E21</f>
        <v>Energy Benefit Centre a.s.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91</v>
      </c>
      <c r="D94" s="168"/>
      <c r="E94" s="168"/>
      <c r="F94" s="168"/>
      <c r="G94" s="168"/>
      <c r="H94" s="168"/>
      <c r="I94" s="168"/>
      <c r="J94" s="169" t="s">
        <v>92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93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94</v>
      </c>
    </row>
    <row r="97" s="9" customFormat="1" ht="24.96" customHeight="1">
      <c r="A97" s="9"/>
      <c r="B97" s="171"/>
      <c r="C97" s="172"/>
      <c r="D97" s="173" t="s">
        <v>95</v>
      </c>
      <c r="E97" s="174"/>
      <c r="F97" s="174"/>
      <c r="G97" s="174"/>
      <c r="H97" s="174"/>
      <c r="I97" s="174"/>
      <c r="J97" s="175">
        <f>J119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1"/>
      <c r="C98" s="172"/>
      <c r="D98" s="173" t="s">
        <v>96</v>
      </c>
      <c r="E98" s="174"/>
      <c r="F98" s="174"/>
      <c r="G98" s="174"/>
      <c r="H98" s="174"/>
      <c r="I98" s="174"/>
      <c r="J98" s="175">
        <f>J157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97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6"/>
      <c r="D108" s="36"/>
      <c r="E108" s="166" t="str">
        <f>E7</f>
        <v>Rozvoj komunitních sociálních služeb - chráněné bydlení v lokalitě Jičín - vybavení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88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01 - Vybavení pro CHB Jičín - nábytek, koupelny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>Ruská 30, Jičín</v>
      </c>
      <c r="G112" s="36"/>
      <c r="H112" s="36"/>
      <c r="I112" s="28" t="s">
        <v>22</v>
      </c>
      <c r="J112" s="75" t="str">
        <f>IF(J12="","",J12)</f>
        <v>28. 2. 2022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5.65" customHeight="1">
      <c r="A114" s="34"/>
      <c r="B114" s="35"/>
      <c r="C114" s="28" t="s">
        <v>24</v>
      </c>
      <c r="D114" s="36"/>
      <c r="E114" s="36"/>
      <c r="F114" s="23" t="str">
        <f>E15</f>
        <v>Královéhradecký kraj</v>
      </c>
      <c r="G114" s="36"/>
      <c r="H114" s="36"/>
      <c r="I114" s="28" t="s">
        <v>30</v>
      </c>
      <c r="J114" s="32" t="str">
        <f>E21</f>
        <v>Energy Benefit Centre a.s.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28</v>
      </c>
      <c r="D115" s="36"/>
      <c r="E115" s="36"/>
      <c r="F115" s="23" t="str">
        <f>IF(E18="","",E18)</f>
        <v>Vyplň údaj</v>
      </c>
      <c r="G115" s="36"/>
      <c r="H115" s="36"/>
      <c r="I115" s="28" t="s">
        <v>33</v>
      </c>
      <c r="J115" s="32" t="str">
        <f>E24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77"/>
      <c r="B117" s="178"/>
      <c r="C117" s="179" t="s">
        <v>98</v>
      </c>
      <c r="D117" s="180" t="s">
        <v>61</v>
      </c>
      <c r="E117" s="180" t="s">
        <v>57</v>
      </c>
      <c r="F117" s="180" t="s">
        <v>58</v>
      </c>
      <c r="G117" s="180" t="s">
        <v>99</v>
      </c>
      <c r="H117" s="180" t="s">
        <v>100</v>
      </c>
      <c r="I117" s="180" t="s">
        <v>101</v>
      </c>
      <c r="J117" s="180" t="s">
        <v>92</v>
      </c>
      <c r="K117" s="181" t="s">
        <v>102</v>
      </c>
      <c r="L117" s="182"/>
      <c r="M117" s="96" t="s">
        <v>1</v>
      </c>
      <c r="N117" s="97" t="s">
        <v>40</v>
      </c>
      <c r="O117" s="97" t="s">
        <v>103</v>
      </c>
      <c r="P117" s="97" t="s">
        <v>104</v>
      </c>
      <c r="Q117" s="97" t="s">
        <v>105</v>
      </c>
      <c r="R117" s="97" t="s">
        <v>106</v>
      </c>
      <c r="S117" s="97" t="s">
        <v>107</v>
      </c>
      <c r="T117" s="98" t="s">
        <v>108</v>
      </c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7"/>
      <c r="AE117" s="177"/>
    </row>
    <row r="118" s="2" customFormat="1" ht="22.8" customHeight="1">
      <c r="A118" s="34"/>
      <c r="B118" s="35"/>
      <c r="C118" s="103" t="s">
        <v>109</v>
      </c>
      <c r="D118" s="36"/>
      <c r="E118" s="36"/>
      <c r="F118" s="36"/>
      <c r="G118" s="36"/>
      <c r="H118" s="36"/>
      <c r="I118" s="36"/>
      <c r="J118" s="183">
        <f>BK118</f>
        <v>0</v>
      </c>
      <c r="K118" s="36"/>
      <c r="L118" s="40"/>
      <c r="M118" s="99"/>
      <c r="N118" s="184"/>
      <c r="O118" s="100"/>
      <c r="P118" s="185">
        <f>P119+P157</f>
        <v>0</v>
      </c>
      <c r="Q118" s="100"/>
      <c r="R118" s="185">
        <f>R119+R157</f>
        <v>0</v>
      </c>
      <c r="S118" s="100"/>
      <c r="T118" s="186">
        <f>T119+T157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75</v>
      </c>
      <c r="AU118" s="13" t="s">
        <v>94</v>
      </c>
      <c r="BK118" s="187">
        <f>BK119+BK157</f>
        <v>0</v>
      </c>
    </row>
    <row r="119" s="11" customFormat="1" ht="25.92" customHeight="1">
      <c r="A119" s="11"/>
      <c r="B119" s="188"/>
      <c r="C119" s="189"/>
      <c r="D119" s="190" t="s">
        <v>75</v>
      </c>
      <c r="E119" s="191" t="s">
        <v>110</v>
      </c>
      <c r="F119" s="191" t="s">
        <v>111</v>
      </c>
      <c r="G119" s="189"/>
      <c r="H119" s="189"/>
      <c r="I119" s="192"/>
      <c r="J119" s="193">
        <f>BK119</f>
        <v>0</v>
      </c>
      <c r="K119" s="189"/>
      <c r="L119" s="194"/>
      <c r="M119" s="195"/>
      <c r="N119" s="196"/>
      <c r="O119" s="196"/>
      <c r="P119" s="197">
        <f>SUM(P120:P156)</f>
        <v>0</v>
      </c>
      <c r="Q119" s="196"/>
      <c r="R119" s="197">
        <f>SUM(R120:R156)</f>
        <v>0</v>
      </c>
      <c r="S119" s="196"/>
      <c r="T119" s="198">
        <f>SUM(T120:T156)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99" t="s">
        <v>84</v>
      </c>
      <c r="AT119" s="200" t="s">
        <v>75</v>
      </c>
      <c r="AU119" s="200" t="s">
        <v>76</v>
      </c>
      <c r="AY119" s="199" t="s">
        <v>112</v>
      </c>
      <c r="BK119" s="201">
        <f>SUM(BK120:BK156)</f>
        <v>0</v>
      </c>
    </row>
    <row r="120" s="2" customFormat="1" ht="16.5" customHeight="1">
      <c r="A120" s="34"/>
      <c r="B120" s="35"/>
      <c r="C120" s="202" t="s">
        <v>84</v>
      </c>
      <c r="D120" s="202" t="s">
        <v>113</v>
      </c>
      <c r="E120" s="203" t="s">
        <v>114</v>
      </c>
      <c r="F120" s="204" t="s">
        <v>115</v>
      </c>
      <c r="G120" s="205" t="s">
        <v>116</v>
      </c>
      <c r="H120" s="206">
        <v>2</v>
      </c>
      <c r="I120" s="207"/>
      <c r="J120" s="208">
        <f>ROUND(I120*H120,2)</f>
        <v>0</v>
      </c>
      <c r="K120" s="204" t="s">
        <v>1</v>
      </c>
      <c r="L120" s="40"/>
      <c r="M120" s="209" t="s">
        <v>1</v>
      </c>
      <c r="N120" s="210" t="s">
        <v>41</v>
      </c>
      <c r="O120" s="87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3" t="s">
        <v>117</v>
      </c>
      <c r="AT120" s="213" t="s">
        <v>113</v>
      </c>
      <c r="AU120" s="213" t="s">
        <v>84</v>
      </c>
      <c r="AY120" s="13" t="s">
        <v>112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3" t="s">
        <v>84</v>
      </c>
      <c r="BK120" s="214">
        <f>ROUND(I120*H120,2)</f>
        <v>0</v>
      </c>
      <c r="BL120" s="13" t="s">
        <v>117</v>
      </c>
      <c r="BM120" s="213" t="s">
        <v>86</v>
      </c>
    </row>
    <row r="121" s="2" customFormat="1" ht="16.5" customHeight="1">
      <c r="A121" s="34"/>
      <c r="B121" s="35"/>
      <c r="C121" s="202" t="s">
        <v>86</v>
      </c>
      <c r="D121" s="202" t="s">
        <v>113</v>
      </c>
      <c r="E121" s="203" t="s">
        <v>118</v>
      </c>
      <c r="F121" s="204" t="s">
        <v>119</v>
      </c>
      <c r="G121" s="205" t="s">
        <v>116</v>
      </c>
      <c r="H121" s="206">
        <v>3</v>
      </c>
      <c r="I121" s="207"/>
      <c r="J121" s="208">
        <f>ROUND(I121*H121,2)</f>
        <v>0</v>
      </c>
      <c r="K121" s="204" t="s">
        <v>1</v>
      </c>
      <c r="L121" s="40"/>
      <c r="M121" s="209" t="s">
        <v>1</v>
      </c>
      <c r="N121" s="210" t="s">
        <v>41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117</v>
      </c>
      <c r="AT121" s="213" t="s">
        <v>113</v>
      </c>
      <c r="AU121" s="213" t="s">
        <v>84</v>
      </c>
      <c r="AY121" s="13" t="s">
        <v>112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84</v>
      </c>
      <c r="BK121" s="214">
        <f>ROUND(I121*H121,2)</f>
        <v>0</v>
      </c>
      <c r="BL121" s="13" t="s">
        <v>117</v>
      </c>
      <c r="BM121" s="213" t="s">
        <v>120</v>
      </c>
    </row>
    <row r="122" s="2" customFormat="1" ht="24.15" customHeight="1">
      <c r="A122" s="34"/>
      <c r="B122" s="35"/>
      <c r="C122" s="202" t="s">
        <v>121</v>
      </c>
      <c r="D122" s="202" t="s">
        <v>113</v>
      </c>
      <c r="E122" s="203" t="s">
        <v>122</v>
      </c>
      <c r="F122" s="204" t="s">
        <v>123</v>
      </c>
      <c r="G122" s="205" t="s">
        <v>116</v>
      </c>
      <c r="H122" s="206">
        <v>2</v>
      </c>
      <c r="I122" s="207"/>
      <c r="J122" s="208">
        <f>ROUND(I122*H122,2)</f>
        <v>0</v>
      </c>
      <c r="K122" s="204" t="s">
        <v>1</v>
      </c>
      <c r="L122" s="40"/>
      <c r="M122" s="209" t="s">
        <v>1</v>
      </c>
      <c r="N122" s="210" t="s">
        <v>41</v>
      </c>
      <c r="O122" s="87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3" t="s">
        <v>117</v>
      </c>
      <c r="AT122" s="213" t="s">
        <v>113</v>
      </c>
      <c r="AU122" s="213" t="s">
        <v>84</v>
      </c>
      <c r="AY122" s="13" t="s">
        <v>112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3" t="s">
        <v>84</v>
      </c>
      <c r="BK122" s="214">
        <f>ROUND(I122*H122,2)</f>
        <v>0</v>
      </c>
      <c r="BL122" s="13" t="s">
        <v>117</v>
      </c>
      <c r="BM122" s="213" t="s">
        <v>124</v>
      </c>
    </row>
    <row r="123" s="2" customFormat="1" ht="16.5" customHeight="1">
      <c r="A123" s="34"/>
      <c r="B123" s="35"/>
      <c r="C123" s="202" t="s">
        <v>120</v>
      </c>
      <c r="D123" s="202" t="s">
        <v>113</v>
      </c>
      <c r="E123" s="203" t="s">
        <v>125</v>
      </c>
      <c r="F123" s="204" t="s">
        <v>126</v>
      </c>
      <c r="G123" s="205" t="s">
        <v>116</v>
      </c>
      <c r="H123" s="206">
        <v>1</v>
      </c>
      <c r="I123" s="207"/>
      <c r="J123" s="208">
        <f>ROUND(I123*H123,2)</f>
        <v>0</v>
      </c>
      <c r="K123" s="204" t="s">
        <v>1</v>
      </c>
      <c r="L123" s="40"/>
      <c r="M123" s="209" t="s">
        <v>1</v>
      </c>
      <c r="N123" s="210" t="s">
        <v>41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117</v>
      </c>
      <c r="AT123" s="213" t="s">
        <v>113</v>
      </c>
      <c r="AU123" s="213" t="s">
        <v>84</v>
      </c>
      <c r="AY123" s="13" t="s">
        <v>112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84</v>
      </c>
      <c r="BK123" s="214">
        <f>ROUND(I123*H123,2)</f>
        <v>0</v>
      </c>
      <c r="BL123" s="13" t="s">
        <v>117</v>
      </c>
      <c r="BM123" s="213" t="s">
        <v>127</v>
      </c>
    </row>
    <row r="124" s="2" customFormat="1" ht="16.5" customHeight="1">
      <c r="A124" s="34"/>
      <c r="B124" s="35"/>
      <c r="C124" s="202" t="s">
        <v>128</v>
      </c>
      <c r="D124" s="202" t="s">
        <v>113</v>
      </c>
      <c r="E124" s="203" t="s">
        <v>129</v>
      </c>
      <c r="F124" s="204" t="s">
        <v>130</v>
      </c>
      <c r="G124" s="205" t="s">
        <v>116</v>
      </c>
      <c r="H124" s="206">
        <v>1</v>
      </c>
      <c r="I124" s="207"/>
      <c r="J124" s="208">
        <f>ROUND(I124*H124,2)</f>
        <v>0</v>
      </c>
      <c r="K124" s="204" t="s">
        <v>1</v>
      </c>
      <c r="L124" s="40"/>
      <c r="M124" s="209" t="s">
        <v>1</v>
      </c>
      <c r="N124" s="210" t="s">
        <v>41</v>
      </c>
      <c r="O124" s="87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3" t="s">
        <v>117</v>
      </c>
      <c r="AT124" s="213" t="s">
        <v>113</v>
      </c>
      <c r="AU124" s="213" t="s">
        <v>84</v>
      </c>
      <c r="AY124" s="13" t="s">
        <v>112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3" t="s">
        <v>84</v>
      </c>
      <c r="BK124" s="214">
        <f>ROUND(I124*H124,2)</f>
        <v>0</v>
      </c>
      <c r="BL124" s="13" t="s">
        <v>117</v>
      </c>
      <c r="BM124" s="213" t="s">
        <v>131</v>
      </c>
    </row>
    <row r="125" s="2" customFormat="1" ht="16.5" customHeight="1">
      <c r="A125" s="34"/>
      <c r="B125" s="35"/>
      <c r="C125" s="202" t="s">
        <v>124</v>
      </c>
      <c r="D125" s="202" t="s">
        <v>113</v>
      </c>
      <c r="E125" s="203" t="s">
        <v>132</v>
      </c>
      <c r="F125" s="204" t="s">
        <v>133</v>
      </c>
      <c r="G125" s="205" t="s">
        <v>116</v>
      </c>
      <c r="H125" s="206">
        <v>1</v>
      </c>
      <c r="I125" s="207"/>
      <c r="J125" s="208">
        <f>ROUND(I125*H125,2)</f>
        <v>0</v>
      </c>
      <c r="K125" s="204" t="s">
        <v>1</v>
      </c>
      <c r="L125" s="40"/>
      <c r="M125" s="209" t="s">
        <v>1</v>
      </c>
      <c r="N125" s="210" t="s">
        <v>41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117</v>
      </c>
      <c r="AT125" s="213" t="s">
        <v>113</v>
      </c>
      <c r="AU125" s="213" t="s">
        <v>84</v>
      </c>
      <c r="AY125" s="13" t="s">
        <v>112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84</v>
      </c>
      <c r="BK125" s="214">
        <f>ROUND(I125*H125,2)</f>
        <v>0</v>
      </c>
      <c r="BL125" s="13" t="s">
        <v>117</v>
      </c>
      <c r="BM125" s="213" t="s">
        <v>134</v>
      </c>
    </row>
    <row r="126" s="2" customFormat="1" ht="24.15" customHeight="1">
      <c r="A126" s="34"/>
      <c r="B126" s="35"/>
      <c r="C126" s="202" t="s">
        <v>135</v>
      </c>
      <c r="D126" s="202" t="s">
        <v>113</v>
      </c>
      <c r="E126" s="203" t="s">
        <v>136</v>
      </c>
      <c r="F126" s="204" t="s">
        <v>137</v>
      </c>
      <c r="G126" s="205" t="s">
        <v>116</v>
      </c>
      <c r="H126" s="206">
        <v>5</v>
      </c>
      <c r="I126" s="207"/>
      <c r="J126" s="208">
        <f>ROUND(I126*H126,2)</f>
        <v>0</v>
      </c>
      <c r="K126" s="204" t="s">
        <v>1</v>
      </c>
      <c r="L126" s="40"/>
      <c r="M126" s="209" t="s">
        <v>1</v>
      </c>
      <c r="N126" s="210" t="s">
        <v>41</v>
      </c>
      <c r="O126" s="87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3" t="s">
        <v>117</v>
      </c>
      <c r="AT126" s="213" t="s">
        <v>113</v>
      </c>
      <c r="AU126" s="213" t="s">
        <v>84</v>
      </c>
      <c r="AY126" s="13" t="s">
        <v>112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3" t="s">
        <v>84</v>
      </c>
      <c r="BK126" s="214">
        <f>ROUND(I126*H126,2)</f>
        <v>0</v>
      </c>
      <c r="BL126" s="13" t="s">
        <v>117</v>
      </c>
      <c r="BM126" s="213" t="s">
        <v>138</v>
      </c>
    </row>
    <row r="127" s="2" customFormat="1" ht="24.15" customHeight="1">
      <c r="A127" s="34"/>
      <c r="B127" s="35"/>
      <c r="C127" s="202" t="s">
        <v>127</v>
      </c>
      <c r="D127" s="202" t="s">
        <v>113</v>
      </c>
      <c r="E127" s="203" t="s">
        <v>139</v>
      </c>
      <c r="F127" s="204" t="s">
        <v>140</v>
      </c>
      <c r="G127" s="205" t="s">
        <v>116</v>
      </c>
      <c r="H127" s="206">
        <v>11</v>
      </c>
      <c r="I127" s="207"/>
      <c r="J127" s="208">
        <f>ROUND(I127*H127,2)</f>
        <v>0</v>
      </c>
      <c r="K127" s="204" t="s">
        <v>1</v>
      </c>
      <c r="L127" s="40"/>
      <c r="M127" s="209" t="s">
        <v>1</v>
      </c>
      <c r="N127" s="210" t="s">
        <v>41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117</v>
      </c>
      <c r="AT127" s="213" t="s">
        <v>113</v>
      </c>
      <c r="AU127" s="213" t="s">
        <v>84</v>
      </c>
      <c r="AY127" s="13" t="s">
        <v>112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84</v>
      </c>
      <c r="BK127" s="214">
        <f>ROUND(I127*H127,2)</f>
        <v>0</v>
      </c>
      <c r="BL127" s="13" t="s">
        <v>117</v>
      </c>
      <c r="BM127" s="213" t="s">
        <v>141</v>
      </c>
    </row>
    <row r="128" s="2" customFormat="1" ht="24.15" customHeight="1">
      <c r="A128" s="34"/>
      <c r="B128" s="35"/>
      <c r="C128" s="202" t="s">
        <v>142</v>
      </c>
      <c r="D128" s="202" t="s">
        <v>113</v>
      </c>
      <c r="E128" s="203" t="s">
        <v>143</v>
      </c>
      <c r="F128" s="204" t="s">
        <v>144</v>
      </c>
      <c r="G128" s="205" t="s">
        <v>116</v>
      </c>
      <c r="H128" s="206">
        <v>14</v>
      </c>
      <c r="I128" s="207"/>
      <c r="J128" s="208">
        <f>ROUND(I128*H128,2)</f>
        <v>0</v>
      </c>
      <c r="K128" s="204" t="s">
        <v>1</v>
      </c>
      <c r="L128" s="40"/>
      <c r="M128" s="209" t="s">
        <v>1</v>
      </c>
      <c r="N128" s="210" t="s">
        <v>41</v>
      </c>
      <c r="O128" s="87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3" t="s">
        <v>117</v>
      </c>
      <c r="AT128" s="213" t="s">
        <v>113</v>
      </c>
      <c r="AU128" s="213" t="s">
        <v>84</v>
      </c>
      <c r="AY128" s="13" t="s">
        <v>112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3" t="s">
        <v>84</v>
      </c>
      <c r="BK128" s="214">
        <f>ROUND(I128*H128,2)</f>
        <v>0</v>
      </c>
      <c r="BL128" s="13" t="s">
        <v>117</v>
      </c>
      <c r="BM128" s="213" t="s">
        <v>145</v>
      </c>
    </row>
    <row r="129" s="2" customFormat="1" ht="16.5" customHeight="1">
      <c r="A129" s="34"/>
      <c r="B129" s="35"/>
      <c r="C129" s="202" t="s">
        <v>131</v>
      </c>
      <c r="D129" s="202" t="s">
        <v>113</v>
      </c>
      <c r="E129" s="203" t="s">
        <v>146</v>
      </c>
      <c r="F129" s="204" t="s">
        <v>147</v>
      </c>
      <c r="G129" s="205" t="s">
        <v>116</v>
      </c>
      <c r="H129" s="206">
        <v>1</v>
      </c>
      <c r="I129" s="207"/>
      <c r="J129" s="208">
        <f>ROUND(I129*H129,2)</f>
        <v>0</v>
      </c>
      <c r="K129" s="204" t="s">
        <v>1</v>
      </c>
      <c r="L129" s="40"/>
      <c r="M129" s="209" t="s">
        <v>1</v>
      </c>
      <c r="N129" s="210" t="s">
        <v>41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117</v>
      </c>
      <c r="AT129" s="213" t="s">
        <v>113</v>
      </c>
      <c r="AU129" s="213" t="s">
        <v>84</v>
      </c>
      <c r="AY129" s="13" t="s">
        <v>112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84</v>
      </c>
      <c r="BK129" s="214">
        <f>ROUND(I129*H129,2)</f>
        <v>0</v>
      </c>
      <c r="BL129" s="13" t="s">
        <v>117</v>
      </c>
      <c r="BM129" s="213" t="s">
        <v>148</v>
      </c>
    </row>
    <row r="130" s="2" customFormat="1" ht="16.5" customHeight="1">
      <c r="A130" s="34"/>
      <c r="B130" s="35"/>
      <c r="C130" s="202" t="s">
        <v>149</v>
      </c>
      <c r="D130" s="202" t="s">
        <v>113</v>
      </c>
      <c r="E130" s="203" t="s">
        <v>150</v>
      </c>
      <c r="F130" s="204" t="s">
        <v>151</v>
      </c>
      <c r="G130" s="205" t="s">
        <v>116</v>
      </c>
      <c r="H130" s="206">
        <v>6</v>
      </c>
      <c r="I130" s="207"/>
      <c r="J130" s="208">
        <f>ROUND(I130*H130,2)</f>
        <v>0</v>
      </c>
      <c r="K130" s="204" t="s">
        <v>1</v>
      </c>
      <c r="L130" s="40"/>
      <c r="M130" s="209" t="s">
        <v>1</v>
      </c>
      <c r="N130" s="210" t="s">
        <v>41</v>
      </c>
      <c r="O130" s="87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3" t="s">
        <v>117</v>
      </c>
      <c r="AT130" s="213" t="s">
        <v>113</v>
      </c>
      <c r="AU130" s="213" t="s">
        <v>84</v>
      </c>
      <c r="AY130" s="13" t="s">
        <v>112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3" t="s">
        <v>84</v>
      </c>
      <c r="BK130" s="214">
        <f>ROUND(I130*H130,2)</f>
        <v>0</v>
      </c>
      <c r="BL130" s="13" t="s">
        <v>117</v>
      </c>
      <c r="BM130" s="213" t="s">
        <v>152</v>
      </c>
    </row>
    <row r="131" s="2" customFormat="1" ht="16.5" customHeight="1">
      <c r="A131" s="34"/>
      <c r="B131" s="35"/>
      <c r="C131" s="202" t="s">
        <v>134</v>
      </c>
      <c r="D131" s="202" t="s">
        <v>113</v>
      </c>
      <c r="E131" s="203" t="s">
        <v>153</v>
      </c>
      <c r="F131" s="204" t="s">
        <v>154</v>
      </c>
      <c r="G131" s="205" t="s">
        <v>116</v>
      </c>
      <c r="H131" s="206">
        <v>5</v>
      </c>
      <c r="I131" s="207"/>
      <c r="J131" s="208">
        <f>ROUND(I131*H131,2)</f>
        <v>0</v>
      </c>
      <c r="K131" s="204" t="s">
        <v>1</v>
      </c>
      <c r="L131" s="40"/>
      <c r="M131" s="209" t="s">
        <v>1</v>
      </c>
      <c r="N131" s="210" t="s">
        <v>41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117</v>
      </c>
      <c r="AT131" s="213" t="s">
        <v>113</v>
      </c>
      <c r="AU131" s="213" t="s">
        <v>84</v>
      </c>
      <c r="AY131" s="13" t="s">
        <v>112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84</v>
      </c>
      <c r="BK131" s="214">
        <f>ROUND(I131*H131,2)</f>
        <v>0</v>
      </c>
      <c r="BL131" s="13" t="s">
        <v>117</v>
      </c>
      <c r="BM131" s="213" t="s">
        <v>155</v>
      </c>
    </row>
    <row r="132" s="2" customFormat="1" ht="16.5" customHeight="1">
      <c r="A132" s="34"/>
      <c r="B132" s="35"/>
      <c r="C132" s="202" t="s">
        <v>156</v>
      </c>
      <c r="D132" s="202" t="s">
        <v>113</v>
      </c>
      <c r="E132" s="203" t="s">
        <v>157</v>
      </c>
      <c r="F132" s="204" t="s">
        <v>158</v>
      </c>
      <c r="G132" s="205" t="s">
        <v>116</v>
      </c>
      <c r="H132" s="206">
        <v>5</v>
      </c>
      <c r="I132" s="207"/>
      <c r="J132" s="208">
        <f>ROUND(I132*H132,2)</f>
        <v>0</v>
      </c>
      <c r="K132" s="204" t="s">
        <v>1</v>
      </c>
      <c r="L132" s="40"/>
      <c r="M132" s="209" t="s">
        <v>1</v>
      </c>
      <c r="N132" s="210" t="s">
        <v>41</v>
      </c>
      <c r="O132" s="87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3" t="s">
        <v>117</v>
      </c>
      <c r="AT132" s="213" t="s">
        <v>113</v>
      </c>
      <c r="AU132" s="213" t="s">
        <v>84</v>
      </c>
      <c r="AY132" s="13" t="s">
        <v>112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3" t="s">
        <v>84</v>
      </c>
      <c r="BK132" s="214">
        <f>ROUND(I132*H132,2)</f>
        <v>0</v>
      </c>
      <c r="BL132" s="13" t="s">
        <v>117</v>
      </c>
      <c r="BM132" s="213" t="s">
        <v>159</v>
      </c>
    </row>
    <row r="133" s="2" customFormat="1" ht="16.5" customHeight="1">
      <c r="A133" s="34"/>
      <c r="B133" s="35"/>
      <c r="C133" s="202" t="s">
        <v>138</v>
      </c>
      <c r="D133" s="202" t="s">
        <v>113</v>
      </c>
      <c r="E133" s="203" t="s">
        <v>160</v>
      </c>
      <c r="F133" s="204" t="s">
        <v>161</v>
      </c>
      <c r="G133" s="205" t="s">
        <v>116</v>
      </c>
      <c r="H133" s="206">
        <v>16</v>
      </c>
      <c r="I133" s="207"/>
      <c r="J133" s="208">
        <f>ROUND(I133*H133,2)</f>
        <v>0</v>
      </c>
      <c r="K133" s="204" t="s">
        <v>1</v>
      </c>
      <c r="L133" s="40"/>
      <c r="M133" s="209" t="s">
        <v>1</v>
      </c>
      <c r="N133" s="210" t="s">
        <v>41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117</v>
      </c>
      <c r="AT133" s="213" t="s">
        <v>113</v>
      </c>
      <c r="AU133" s="213" t="s">
        <v>84</v>
      </c>
      <c r="AY133" s="13" t="s">
        <v>112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84</v>
      </c>
      <c r="BK133" s="214">
        <f>ROUND(I133*H133,2)</f>
        <v>0</v>
      </c>
      <c r="BL133" s="13" t="s">
        <v>117</v>
      </c>
      <c r="BM133" s="213" t="s">
        <v>162</v>
      </c>
    </row>
    <row r="134" s="2" customFormat="1" ht="16.5" customHeight="1">
      <c r="A134" s="34"/>
      <c r="B134" s="35"/>
      <c r="C134" s="202" t="s">
        <v>8</v>
      </c>
      <c r="D134" s="202" t="s">
        <v>113</v>
      </c>
      <c r="E134" s="203" t="s">
        <v>163</v>
      </c>
      <c r="F134" s="204" t="s">
        <v>164</v>
      </c>
      <c r="G134" s="205" t="s">
        <v>116</v>
      </c>
      <c r="H134" s="206">
        <v>1</v>
      </c>
      <c r="I134" s="207"/>
      <c r="J134" s="208">
        <f>ROUND(I134*H134,2)</f>
        <v>0</v>
      </c>
      <c r="K134" s="204" t="s">
        <v>1</v>
      </c>
      <c r="L134" s="40"/>
      <c r="M134" s="209" t="s">
        <v>1</v>
      </c>
      <c r="N134" s="210" t="s">
        <v>41</v>
      </c>
      <c r="O134" s="87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3" t="s">
        <v>117</v>
      </c>
      <c r="AT134" s="213" t="s">
        <v>113</v>
      </c>
      <c r="AU134" s="213" t="s">
        <v>84</v>
      </c>
      <c r="AY134" s="13" t="s">
        <v>112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3" t="s">
        <v>84</v>
      </c>
      <c r="BK134" s="214">
        <f>ROUND(I134*H134,2)</f>
        <v>0</v>
      </c>
      <c r="BL134" s="13" t="s">
        <v>117</v>
      </c>
      <c r="BM134" s="213" t="s">
        <v>165</v>
      </c>
    </row>
    <row r="135" s="2" customFormat="1" ht="16.5" customHeight="1">
      <c r="A135" s="34"/>
      <c r="B135" s="35"/>
      <c r="C135" s="202" t="s">
        <v>141</v>
      </c>
      <c r="D135" s="202" t="s">
        <v>113</v>
      </c>
      <c r="E135" s="203" t="s">
        <v>166</v>
      </c>
      <c r="F135" s="204" t="s">
        <v>167</v>
      </c>
      <c r="G135" s="205" t="s">
        <v>116</v>
      </c>
      <c r="H135" s="206">
        <v>1</v>
      </c>
      <c r="I135" s="207"/>
      <c r="J135" s="208">
        <f>ROUND(I135*H135,2)</f>
        <v>0</v>
      </c>
      <c r="K135" s="204" t="s">
        <v>1</v>
      </c>
      <c r="L135" s="40"/>
      <c r="M135" s="209" t="s">
        <v>1</v>
      </c>
      <c r="N135" s="210" t="s">
        <v>41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117</v>
      </c>
      <c r="AT135" s="213" t="s">
        <v>113</v>
      </c>
      <c r="AU135" s="213" t="s">
        <v>84</v>
      </c>
      <c r="AY135" s="13" t="s">
        <v>112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84</v>
      </c>
      <c r="BK135" s="214">
        <f>ROUND(I135*H135,2)</f>
        <v>0</v>
      </c>
      <c r="BL135" s="13" t="s">
        <v>117</v>
      </c>
      <c r="BM135" s="213" t="s">
        <v>168</v>
      </c>
    </row>
    <row r="136" s="2" customFormat="1" ht="16.5" customHeight="1">
      <c r="A136" s="34"/>
      <c r="B136" s="35"/>
      <c r="C136" s="202" t="s">
        <v>169</v>
      </c>
      <c r="D136" s="202" t="s">
        <v>113</v>
      </c>
      <c r="E136" s="203" t="s">
        <v>170</v>
      </c>
      <c r="F136" s="204" t="s">
        <v>171</v>
      </c>
      <c r="G136" s="205" t="s">
        <v>116</v>
      </c>
      <c r="H136" s="206">
        <v>1</v>
      </c>
      <c r="I136" s="207"/>
      <c r="J136" s="208">
        <f>ROUND(I136*H136,2)</f>
        <v>0</v>
      </c>
      <c r="K136" s="204" t="s">
        <v>1</v>
      </c>
      <c r="L136" s="40"/>
      <c r="M136" s="209" t="s">
        <v>1</v>
      </c>
      <c r="N136" s="210" t="s">
        <v>41</v>
      </c>
      <c r="O136" s="87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3" t="s">
        <v>117</v>
      </c>
      <c r="AT136" s="213" t="s">
        <v>113</v>
      </c>
      <c r="AU136" s="213" t="s">
        <v>84</v>
      </c>
      <c r="AY136" s="13" t="s">
        <v>112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3" t="s">
        <v>84</v>
      </c>
      <c r="BK136" s="214">
        <f>ROUND(I136*H136,2)</f>
        <v>0</v>
      </c>
      <c r="BL136" s="13" t="s">
        <v>117</v>
      </c>
      <c r="BM136" s="213" t="s">
        <v>172</v>
      </c>
    </row>
    <row r="137" s="2" customFormat="1" ht="16.5" customHeight="1">
      <c r="A137" s="34"/>
      <c r="B137" s="35"/>
      <c r="C137" s="202" t="s">
        <v>145</v>
      </c>
      <c r="D137" s="202" t="s">
        <v>113</v>
      </c>
      <c r="E137" s="203" t="s">
        <v>173</v>
      </c>
      <c r="F137" s="204" t="s">
        <v>174</v>
      </c>
      <c r="G137" s="205" t="s">
        <v>116</v>
      </c>
      <c r="H137" s="206">
        <v>11</v>
      </c>
      <c r="I137" s="207"/>
      <c r="J137" s="208">
        <f>ROUND(I137*H137,2)</f>
        <v>0</v>
      </c>
      <c r="K137" s="204" t="s">
        <v>1</v>
      </c>
      <c r="L137" s="40"/>
      <c r="M137" s="209" t="s">
        <v>1</v>
      </c>
      <c r="N137" s="210" t="s">
        <v>41</v>
      </c>
      <c r="O137" s="87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3" t="s">
        <v>117</v>
      </c>
      <c r="AT137" s="213" t="s">
        <v>113</v>
      </c>
      <c r="AU137" s="213" t="s">
        <v>84</v>
      </c>
      <c r="AY137" s="13" t="s">
        <v>112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3" t="s">
        <v>84</v>
      </c>
      <c r="BK137" s="214">
        <f>ROUND(I137*H137,2)</f>
        <v>0</v>
      </c>
      <c r="BL137" s="13" t="s">
        <v>117</v>
      </c>
      <c r="BM137" s="213" t="s">
        <v>175</v>
      </c>
    </row>
    <row r="138" s="2" customFormat="1" ht="16.5" customHeight="1">
      <c r="A138" s="34"/>
      <c r="B138" s="35"/>
      <c r="C138" s="202" t="s">
        <v>176</v>
      </c>
      <c r="D138" s="202" t="s">
        <v>113</v>
      </c>
      <c r="E138" s="203" t="s">
        <v>177</v>
      </c>
      <c r="F138" s="204" t="s">
        <v>178</v>
      </c>
      <c r="G138" s="205" t="s">
        <v>116</v>
      </c>
      <c r="H138" s="206">
        <v>2</v>
      </c>
      <c r="I138" s="207"/>
      <c r="J138" s="208">
        <f>ROUND(I138*H138,2)</f>
        <v>0</v>
      </c>
      <c r="K138" s="204" t="s">
        <v>1</v>
      </c>
      <c r="L138" s="40"/>
      <c r="M138" s="209" t="s">
        <v>1</v>
      </c>
      <c r="N138" s="210" t="s">
        <v>41</v>
      </c>
      <c r="O138" s="87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3" t="s">
        <v>117</v>
      </c>
      <c r="AT138" s="213" t="s">
        <v>113</v>
      </c>
      <c r="AU138" s="213" t="s">
        <v>84</v>
      </c>
      <c r="AY138" s="13" t="s">
        <v>112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3" t="s">
        <v>84</v>
      </c>
      <c r="BK138" s="214">
        <f>ROUND(I138*H138,2)</f>
        <v>0</v>
      </c>
      <c r="BL138" s="13" t="s">
        <v>117</v>
      </c>
      <c r="BM138" s="213" t="s">
        <v>179</v>
      </c>
    </row>
    <row r="139" s="2" customFormat="1" ht="16.5" customHeight="1">
      <c r="A139" s="34"/>
      <c r="B139" s="35"/>
      <c r="C139" s="202" t="s">
        <v>148</v>
      </c>
      <c r="D139" s="202" t="s">
        <v>113</v>
      </c>
      <c r="E139" s="203" t="s">
        <v>180</v>
      </c>
      <c r="F139" s="204" t="s">
        <v>181</v>
      </c>
      <c r="G139" s="205" t="s">
        <v>116</v>
      </c>
      <c r="H139" s="206">
        <v>19</v>
      </c>
      <c r="I139" s="207"/>
      <c r="J139" s="208">
        <f>ROUND(I139*H139,2)</f>
        <v>0</v>
      </c>
      <c r="K139" s="204" t="s">
        <v>1</v>
      </c>
      <c r="L139" s="40"/>
      <c r="M139" s="209" t="s">
        <v>1</v>
      </c>
      <c r="N139" s="210" t="s">
        <v>41</v>
      </c>
      <c r="O139" s="87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3" t="s">
        <v>117</v>
      </c>
      <c r="AT139" s="213" t="s">
        <v>113</v>
      </c>
      <c r="AU139" s="213" t="s">
        <v>84</v>
      </c>
      <c r="AY139" s="13" t="s">
        <v>112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3" t="s">
        <v>84</v>
      </c>
      <c r="BK139" s="214">
        <f>ROUND(I139*H139,2)</f>
        <v>0</v>
      </c>
      <c r="BL139" s="13" t="s">
        <v>117</v>
      </c>
      <c r="BM139" s="213" t="s">
        <v>182</v>
      </c>
    </row>
    <row r="140" s="2" customFormat="1" ht="24.15" customHeight="1">
      <c r="A140" s="34"/>
      <c r="B140" s="35"/>
      <c r="C140" s="202" t="s">
        <v>7</v>
      </c>
      <c r="D140" s="202" t="s">
        <v>113</v>
      </c>
      <c r="E140" s="203" t="s">
        <v>183</v>
      </c>
      <c r="F140" s="204" t="s">
        <v>184</v>
      </c>
      <c r="G140" s="205" t="s">
        <v>116</v>
      </c>
      <c r="H140" s="206">
        <v>11</v>
      </c>
      <c r="I140" s="207"/>
      <c r="J140" s="208">
        <f>ROUND(I140*H140,2)</f>
        <v>0</v>
      </c>
      <c r="K140" s="204" t="s">
        <v>1</v>
      </c>
      <c r="L140" s="40"/>
      <c r="M140" s="209" t="s">
        <v>1</v>
      </c>
      <c r="N140" s="210" t="s">
        <v>41</v>
      </c>
      <c r="O140" s="87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3" t="s">
        <v>117</v>
      </c>
      <c r="AT140" s="213" t="s">
        <v>113</v>
      </c>
      <c r="AU140" s="213" t="s">
        <v>84</v>
      </c>
      <c r="AY140" s="13" t="s">
        <v>112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3" t="s">
        <v>84</v>
      </c>
      <c r="BK140" s="214">
        <f>ROUND(I140*H140,2)</f>
        <v>0</v>
      </c>
      <c r="BL140" s="13" t="s">
        <v>117</v>
      </c>
      <c r="BM140" s="213" t="s">
        <v>185</v>
      </c>
    </row>
    <row r="141" s="2" customFormat="1" ht="16.5" customHeight="1">
      <c r="A141" s="34"/>
      <c r="B141" s="35"/>
      <c r="C141" s="202" t="s">
        <v>152</v>
      </c>
      <c r="D141" s="202" t="s">
        <v>113</v>
      </c>
      <c r="E141" s="203" t="s">
        <v>186</v>
      </c>
      <c r="F141" s="204" t="s">
        <v>187</v>
      </c>
      <c r="G141" s="205" t="s">
        <v>116</v>
      </c>
      <c r="H141" s="206">
        <v>11</v>
      </c>
      <c r="I141" s="207"/>
      <c r="J141" s="208">
        <f>ROUND(I141*H141,2)</f>
        <v>0</v>
      </c>
      <c r="K141" s="204" t="s">
        <v>1</v>
      </c>
      <c r="L141" s="40"/>
      <c r="M141" s="209" t="s">
        <v>1</v>
      </c>
      <c r="N141" s="210" t="s">
        <v>41</v>
      </c>
      <c r="O141" s="8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3" t="s">
        <v>117</v>
      </c>
      <c r="AT141" s="213" t="s">
        <v>113</v>
      </c>
      <c r="AU141" s="213" t="s">
        <v>84</v>
      </c>
      <c r="AY141" s="13" t="s">
        <v>112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3" t="s">
        <v>84</v>
      </c>
      <c r="BK141" s="214">
        <f>ROUND(I141*H141,2)</f>
        <v>0</v>
      </c>
      <c r="BL141" s="13" t="s">
        <v>117</v>
      </c>
      <c r="BM141" s="213" t="s">
        <v>188</v>
      </c>
    </row>
    <row r="142" s="2" customFormat="1" ht="16.5" customHeight="1">
      <c r="A142" s="34"/>
      <c r="B142" s="35"/>
      <c r="C142" s="202" t="s">
        <v>189</v>
      </c>
      <c r="D142" s="202" t="s">
        <v>113</v>
      </c>
      <c r="E142" s="203" t="s">
        <v>190</v>
      </c>
      <c r="F142" s="204" t="s">
        <v>191</v>
      </c>
      <c r="G142" s="205" t="s">
        <v>116</v>
      </c>
      <c r="H142" s="206">
        <v>11</v>
      </c>
      <c r="I142" s="207"/>
      <c r="J142" s="208">
        <f>ROUND(I142*H142,2)</f>
        <v>0</v>
      </c>
      <c r="K142" s="204" t="s">
        <v>1</v>
      </c>
      <c r="L142" s="40"/>
      <c r="M142" s="209" t="s">
        <v>1</v>
      </c>
      <c r="N142" s="210" t="s">
        <v>41</v>
      </c>
      <c r="O142" s="87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3" t="s">
        <v>117</v>
      </c>
      <c r="AT142" s="213" t="s">
        <v>113</v>
      </c>
      <c r="AU142" s="213" t="s">
        <v>84</v>
      </c>
      <c r="AY142" s="13" t="s">
        <v>112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3" t="s">
        <v>84</v>
      </c>
      <c r="BK142" s="214">
        <f>ROUND(I142*H142,2)</f>
        <v>0</v>
      </c>
      <c r="BL142" s="13" t="s">
        <v>117</v>
      </c>
      <c r="BM142" s="213" t="s">
        <v>192</v>
      </c>
    </row>
    <row r="143" s="2" customFormat="1" ht="24.15" customHeight="1">
      <c r="A143" s="34"/>
      <c r="B143" s="35"/>
      <c r="C143" s="202" t="s">
        <v>155</v>
      </c>
      <c r="D143" s="202" t="s">
        <v>113</v>
      </c>
      <c r="E143" s="203" t="s">
        <v>193</v>
      </c>
      <c r="F143" s="204" t="s">
        <v>194</v>
      </c>
      <c r="G143" s="205" t="s">
        <v>116</v>
      </c>
      <c r="H143" s="206">
        <v>11</v>
      </c>
      <c r="I143" s="207"/>
      <c r="J143" s="208">
        <f>ROUND(I143*H143,2)</f>
        <v>0</v>
      </c>
      <c r="K143" s="204" t="s">
        <v>1</v>
      </c>
      <c r="L143" s="40"/>
      <c r="M143" s="209" t="s">
        <v>1</v>
      </c>
      <c r="N143" s="210" t="s">
        <v>41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117</v>
      </c>
      <c r="AT143" s="213" t="s">
        <v>113</v>
      </c>
      <c r="AU143" s="213" t="s">
        <v>84</v>
      </c>
      <c r="AY143" s="13" t="s">
        <v>112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84</v>
      </c>
      <c r="BK143" s="214">
        <f>ROUND(I143*H143,2)</f>
        <v>0</v>
      </c>
      <c r="BL143" s="13" t="s">
        <v>117</v>
      </c>
      <c r="BM143" s="213" t="s">
        <v>195</v>
      </c>
    </row>
    <row r="144" s="2" customFormat="1" ht="16.5" customHeight="1">
      <c r="A144" s="34"/>
      <c r="B144" s="35"/>
      <c r="C144" s="202" t="s">
        <v>196</v>
      </c>
      <c r="D144" s="202" t="s">
        <v>113</v>
      </c>
      <c r="E144" s="203" t="s">
        <v>197</v>
      </c>
      <c r="F144" s="204" t="s">
        <v>198</v>
      </c>
      <c r="G144" s="205" t="s">
        <v>116</v>
      </c>
      <c r="H144" s="206">
        <v>11</v>
      </c>
      <c r="I144" s="207"/>
      <c r="J144" s="208">
        <f>ROUND(I144*H144,2)</f>
        <v>0</v>
      </c>
      <c r="K144" s="204" t="s">
        <v>1</v>
      </c>
      <c r="L144" s="40"/>
      <c r="M144" s="209" t="s">
        <v>1</v>
      </c>
      <c r="N144" s="210" t="s">
        <v>41</v>
      </c>
      <c r="O144" s="87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3" t="s">
        <v>117</v>
      </c>
      <c r="AT144" s="213" t="s">
        <v>113</v>
      </c>
      <c r="AU144" s="213" t="s">
        <v>84</v>
      </c>
      <c r="AY144" s="13" t="s">
        <v>112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3" t="s">
        <v>84</v>
      </c>
      <c r="BK144" s="214">
        <f>ROUND(I144*H144,2)</f>
        <v>0</v>
      </c>
      <c r="BL144" s="13" t="s">
        <v>117</v>
      </c>
      <c r="BM144" s="213" t="s">
        <v>199</v>
      </c>
    </row>
    <row r="145" s="2" customFormat="1" ht="16.5" customHeight="1">
      <c r="A145" s="34"/>
      <c r="B145" s="35"/>
      <c r="C145" s="202" t="s">
        <v>200</v>
      </c>
      <c r="D145" s="202" t="s">
        <v>113</v>
      </c>
      <c r="E145" s="203" t="s">
        <v>201</v>
      </c>
      <c r="F145" s="204" t="s">
        <v>202</v>
      </c>
      <c r="G145" s="205" t="s">
        <v>116</v>
      </c>
      <c r="H145" s="206">
        <v>11</v>
      </c>
      <c r="I145" s="207"/>
      <c r="J145" s="208">
        <f>ROUND(I145*H145,2)</f>
        <v>0</v>
      </c>
      <c r="K145" s="204" t="s">
        <v>1</v>
      </c>
      <c r="L145" s="40"/>
      <c r="M145" s="209" t="s">
        <v>1</v>
      </c>
      <c r="N145" s="210" t="s">
        <v>41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117</v>
      </c>
      <c r="AT145" s="213" t="s">
        <v>113</v>
      </c>
      <c r="AU145" s="213" t="s">
        <v>84</v>
      </c>
      <c r="AY145" s="13" t="s">
        <v>112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84</v>
      </c>
      <c r="BK145" s="214">
        <f>ROUND(I145*H145,2)</f>
        <v>0</v>
      </c>
      <c r="BL145" s="13" t="s">
        <v>117</v>
      </c>
      <c r="BM145" s="213" t="s">
        <v>203</v>
      </c>
    </row>
    <row r="146" s="2" customFormat="1" ht="33" customHeight="1">
      <c r="A146" s="34"/>
      <c r="B146" s="35"/>
      <c r="C146" s="202" t="s">
        <v>204</v>
      </c>
      <c r="D146" s="202" t="s">
        <v>113</v>
      </c>
      <c r="E146" s="203" t="s">
        <v>205</v>
      </c>
      <c r="F146" s="204" t="s">
        <v>206</v>
      </c>
      <c r="G146" s="205" t="s">
        <v>116</v>
      </c>
      <c r="H146" s="206">
        <v>11</v>
      </c>
      <c r="I146" s="207"/>
      <c r="J146" s="208">
        <f>ROUND(I146*H146,2)</f>
        <v>0</v>
      </c>
      <c r="K146" s="204" t="s">
        <v>1</v>
      </c>
      <c r="L146" s="40"/>
      <c r="M146" s="209" t="s">
        <v>1</v>
      </c>
      <c r="N146" s="210" t="s">
        <v>41</v>
      </c>
      <c r="O146" s="87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3" t="s">
        <v>117</v>
      </c>
      <c r="AT146" s="213" t="s">
        <v>113</v>
      </c>
      <c r="AU146" s="213" t="s">
        <v>84</v>
      </c>
      <c r="AY146" s="13" t="s">
        <v>112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3" t="s">
        <v>84</v>
      </c>
      <c r="BK146" s="214">
        <f>ROUND(I146*H146,2)</f>
        <v>0</v>
      </c>
      <c r="BL146" s="13" t="s">
        <v>117</v>
      </c>
      <c r="BM146" s="213" t="s">
        <v>207</v>
      </c>
    </row>
    <row r="147" s="2" customFormat="1" ht="16.5" customHeight="1">
      <c r="A147" s="34"/>
      <c r="B147" s="35"/>
      <c r="C147" s="202" t="s">
        <v>208</v>
      </c>
      <c r="D147" s="202" t="s">
        <v>113</v>
      </c>
      <c r="E147" s="203" t="s">
        <v>209</v>
      </c>
      <c r="F147" s="204" t="s">
        <v>210</v>
      </c>
      <c r="G147" s="205" t="s">
        <v>116</v>
      </c>
      <c r="H147" s="206">
        <v>1</v>
      </c>
      <c r="I147" s="207"/>
      <c r="J147" s="208">
        <f>ROUND(I147*H147,2)</f>
        <v>0</v>
      </c>
      <c r="K147" s="204" t="s">
        <v>1</v>
      </c>
      <c r="L147" s="40"/>
      <c r="M147" s="209" t="s">
        <v>1</v>
      </c>
      <c r="N147" s="210" t="s">
        <v>41</v>
      </c>
      <c r="O147" s="87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3" t="s">
        <v>117</v>
      </c>
      <c r="AT147" s="213" t="s">
        <v>113</v>
      </c>
      <c r="AU147" s="213" t="s">
        <v>84</v>
      </c>
      <c r="AY147" s="13" t="s">
        <v>112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3" t="s">
        <v>84</v>
      </c>
      <c r="BK147" s="214">
        <f>ROUND(I147*H147,2)</f>
        <v>0</v>
      </c>
      <c r="BL147" s="13" t="s">
        <v>117</v>
      </c>
      <c r="BM147" s="213" t="s">
        <v>211</v>
      </c>
    </row>
    <row r="148" s="2" customFormat="1" ht="24.15" customHeight="1">
      <c r="A148" s="34"/>
      <c r="B148" s="35"/>
      <c r="C148" s="202" t="s">
        <v>212</v>
      </c>
      <c r="D148" s="202" t="s">
        <v>113</v>
      </c>
      <c r="E148" s="203" t="s">
        <v>213</v>
      </c>
      <c r="F148" s="204" t="s">
        <v>214</v>
      </c>
      <c r="G148" s="205" t="s">
        <v>116</v>
      </c>
      <c r="H148" s="206">
        <v>1</v>
      </c>
      <c r="I148" s="207"/>
      <c r="J148" s="208">
        <f>ROUND(I148*H148,2)</f>
        <v>0</v>
      </c>
      <c r="K148" s="204" t="s">
        <v>1</v>
      </c>
      <c r="L148" s="40"/>
      <c r="M148" s="209" t="s">
        <v>1</v>
      </c>
      <c r="N148" s="210" t="s">
        <v>41</v>
      </c>
      <c r="O148" s="87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3" t="s">
        <v>117</v>
      </c>
      <c r="AT148" s="213" t="s">
        <v>113</v>
      </c>
      <c r="AU148" s="213" t="s">
        <v>84</v>
      </c>
      <c r="AY148" s="13" t="s">
        <v>112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3" t="s">
        <v>84</v>
      </c>
      <c r="BK148" s="214">
        <f>ROUND(I148*H148,2)</f>
        <v>0</v>
      </c>
      <c r="BL148" s="13" t="s">
        <v>117</v>
      </c>
      <c r="BM148" s="213" t="s">
        <v>215</v>
      </c>
    </row>
    <row r="149" s="2" customFormat="1" ht="24.15" customHeight="1">
      <c r="A149" s="34"/>
      <c r="B149" s="35"/>
      <c r="C149" s="202" t="s">
        <v>159</v>
      </c>
      <c r="D149" s="202" t="s">
        <v>113</v>
      </c>
      <c r="E149" s="203" t="s">
        <v>216</v>
      </c>
      <c r="F149" s="204" t="s">
        <v>217</v>
      </c>
      <c r="G149" s="205" t="s">
        <v>116</v>
      </c>
      <c r="H149" s="206">
        <v>1</v>
      </c>
      <c r="I149" s="207"/>
      <c r="J149" s="208">
        <f>ROUND(I149*H149,2)</f>
        <v>0</v>
      </c>
      <c r="K149" s="204" t="s">
        <v>1</v>
      </c>
      <c r="L149" s="40"/>
      <c r="M149" s="209" t="s">
        <v>1</v>
      </c>
      <c r="N149" s="210" t="s">
        <v>41</v>
      </c>
      <c r="O149" s="87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3" t="s">
        <v>117</v>
      </c>
      <c r="AT149" s="213" t="s">
        <v>113</v>
      </c>
      <c r="AU149" s="213" t="s">
        <v>84</v>
      </c>
      <c r="AY149" s="13" t="s">
        <v>112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3" t="s">
        <v>84</v>
      </c>
      <c r="BK149" s="214">
        <f>ROUND(I149*H149,2)</f>
        <v>0</v>
      </c>
      <c r="BL149" s="13" t="s">
        <v>117</v>
      </c>
      <c r="BM149" s="213" t="s">
        <v>218</v>
      </c>
    </row>
    <row r="150" s="2" customFormat="1" ht="24.15" customHeight="1">
      <c r="A150" s="34"/>
      <c r="B150" s="35"/>
      <c r="C150" s="202" t="s">
        <v>219</v>
      </c>
      <c r="D150" s="202" t="s">
        <v>113</v>
      </c>
      <c r="E150" s="203" t="s">
        <v>220</v>
      </c>
      <c r="F150" s="204" t="s">
        <v>221</v>
      </c>
      <c r="G150" s="205" t="s">
        <v>116</v>
      </c>
      <c r="H150" s="206">
        <v>2</v>
      </c>
      <c r="I150" s="207"/>
      <c r="J150" s="208">
        <f>ROUND(I150*H150,2)</f>
        <v>0</v>
      </c>
      <c r="K150" s="204" t="s">
        <v>1</v>
      </c>
      <c r="L150" s="40"/>
      <c r="M150" s="209" t="s">
        <v>1</v>
      </c>
      <c r="N150" s="210" t="s">
        <v>41</v>
      </c>
      <c r="O150" s="87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3" t="s">
        <v>117</v>
      </c>
      <c r="AT150" s="213" t="s">
        <v>113</v>
      </c>
      <c r="AU150" s="213" t="s">
        <v>84</v>
      </c>
      <c r="AY150" s="13" t="s">
        <v>112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3" t="s">
        <v>84</v>
      </c>
      <c r="BK150" s="214">
        <f>ROUND(I150*H150,2)</f>
        <v>0</v>
      </c>
      <c r="BL150" s="13" t="s">
        <v>117</v>
      </c>
      <c r="BM150" s="213" t="s">
        <v>222</v>
      </c>
    </row>
    <row r="151" s="2" customFormat="1" ht="21.75" customHeight="1">
      <c r="A151" s="34"/>
      <c r="B151" s="35"/>
      <c r="C151" s="202" t="s">
        <v>162</v>
      </c>
      <c r="D151" s="202" t="s">
        <v>113</v>
      </c>
      <c r="E151" s="203" t="s">
        <v>223</v>
      </c>
      <c r="F151" s="204" t="s">
        <v>224</v>
      </c>
      <c r="G151" s="205" t="s">
        <v>116</v>
      </c>
      <c r="H151" s="206">
        <v>2</v>
      </c>
      <c r="I151" s="207"/>
      <c r="J151" s="208">
        <f>ROUND(I151*H151,2)</f>
        <v>0</v>
      </c>
      <c r="K151" s="204" t="s">
        <v>1</v>
      </c>
      <c r="L151" s="40"/>
      <c r="M151" s="209" t="s">
        <v>1</v>
      </c>
      <c r="N151" s="210" t="s">
        <v>41</v>
      </c>
      <c r="O151" s="8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3" t="s">
        <v>117</v>
      </c>
      <c r="AT151" s="213" t="s">
        <v>113</v>
      </c>
      <c r="AU151" s="213" t="s">
        <v>84</v>
      </c>
      <c r="AY151" s="13" t="s">
        <v>112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3" t="s">
        <v>84</v>
      </c>
      <c r="BK151" s="214">
        <f>ROUND(I151*H151,2)</f>
        <v>0</v>
      </c>
      <c r="BL151" s="13" t="s">
        <v>117</v>
      </c>
      <c r="BM151" s="213" t="s">
        <v>225</v>
      </c>
    </row>
    <row r="152" s="2" customFormat="1" ht="16.5" customHeight="1">
      <c r="A152" s="34"/>
      <c r="B152" s="35"/>
      <c r="C152" s="202" t="s">
        <v>226</v>
      </c>
      <c r="D152" s="202" t="s">
        <v>113</v>
      </c>
      <c r="E152" s="203" t="s">
        <v>227</v>
      </c>
      <c r="F152" s="204" t="s">
        <v>228</v>
      </c>
      <c r="G152" s="205" t="s">
        <v>116</v>
      </c>
      <c r="H152" s="206">
        <v>2</v>
      </c>
      <c r="I152" s="207"/>
      <c r="J152" s="208">
        <f>ROUND(I152*H152,2)</f>
        <v>0</v>
      </c>
      <c r="K152" s="204" t="s">
        <v>1</v>
      </c>
      <c r="L152" s="40"/>
      <c r="M152" s="209" t="s">
        <v>1</v>
      </c>
      <c r="N152" s="210" t="s">
        <v>41</v>
      </c>
      <c r="O152" s="87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3" t="s">
        <v>117</v>
      </c>
      <c r="AT152" s="213" t="s">
        <v>113</v>
      </c>
      <c r="AU152" s="213" t="s">
        <v>84</v>
      </c>
      <c r="AY152" s="13" t="s">
        <v>112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3" t="s">
        <v>84</v>
      </c>
      <c r="BK152" s="214">
        <f>ROUND(I152*H152,2)</f>
        <v>0</v>
      </c>
      <c r="BL152" s="13" t="s">
        <v>117</v>
      </c>
      <c r="BM152" s="213" t="s">
        <v>229</v>
      </c>
    </row>
    <row r="153" s="2" customFormat="1" ht="16.5" customHeight="1">
      <c r="A153" s="34"/>
      <c r="B153" s="35"/>
      <c r="C153" s="202" t="s">
        <v>165</v>
      </c>
      <c r="D153" s="202" t="s">
        <v>113</v>
      </c>
      <c r="E153" s="203" t="s">
        <v>230</v>
      </c>
      <c r="F153" s="204" t="s">
        <v>231</v>
      </c>
      <c r="G153" s="205" t="s">
        <v>116</v>
      </c>
      <c r="H153" s="206">
        <v>2</v>
      </c>
      <c r="I153" s="207"/>
      <c r="J153" s="208">
        <f>ROUND(I153*H153,2)</f>
        <v>0</v>
      </c>
      <c r="K153" s="204" t="s">
        <v>1</v>
      </c>
      <c r="L153" s="40"/>
      <c r="M153" s="209" t="s">
        <v>1</v>
      </c>
      <c r="N153" s="210" t="s">
        <v>41</v>
      </c>
      <c r="O153" s="8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3" t="s">
        <v>117</v>
      </c>
      <c r="AT153" s="213" t="s">
        <v>113</v>
      </c>
      <c r="AU153" s="213" t="s">
        <v>84</v>
      </c>
      <c r="AY153" s="13" t="s">
        <v>112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3" t="s">
        <v>84</v>
      </c>
      <c r="BK153" s="214">
        <f>ROUND(I153*H153,2)</f>
        <v>0</v>
      </c>
      <c r="BL153" s="13" t="s">
        <v>117</v>
      </c>
      <c r="BM153" s="213" t="s">
        <v>232</v>
      </c>
    </row>
    <row r="154" s="2" customFormat="1" ht="16.5" customHeight="1">
      <c r="A154" s="34"/>
      <c r="B154" s="35"/>
      <c r="C154" s="202" t="s">
        <v>233</v>
      </c>
      <c r="D154" s="202" t="s">
        <v>113</v>
      </c>
      <c r="E154" s="203" t="s">
        <v>234</v>
      </c>
      <c r="F154" s="204" t="s">
        <v>235</v>
      </c>
      <c r="G154" s="205" t="s">
        <v>116</v>
      </c>
      <c r="H154" s="206">
        <v>4</v>
      </c>
      <c r="I154" s="207"/>
      <c r="J154" s="208">
        <f>ROUND(I154*H154,2)</f>
        <v>0</v>
      </c>
      <c r="K154" s="204" t="s">
        <v>1</v>
      </c>
      <c r="L154" s="40"/>
      <c r="M154" s="209" t="s">
        <v>1</v>
      </c>
      <c r="N154" s="210" t="s">
        <v>41</v>
      </c>
      <c r="O154" s="87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3" t="s">
        <v>117</v>
      </c>
      <c r="AT154" s="213" t="s">
        <v>113</v>
      </c>
      <c r="AU154" s="213" t="s">
        <v>84</v>
      </c>
      <c r="AY154" s="13" t="s">
        <v>112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3" t="s">
        <v>84</v>
      </c>
      <c r="BK154" s="214">
        <f>ROUND(I154*H154,2)</f>
        <v>0</v>
      </c>
      <c r="BL154" s="13" t="s">
        <v>117</v>
      </c>
      <c r="BM154" s="213" t="s">
        <v>236</v>
      </c>
    </row>
    <row r="155" s="2" customFormat="1" ht="16.5" customHeight="1">
      <c r="A155" s="34"/>
      <c r="B155" s="35"/>
      <c r="C155" s="202" t="s">
        <v>168</v>
      </c>
      <c r="D155" s="202" t="s">
        <v>113</v>
      </c>
      <c r="E155" s="203" t="s">
        <v>237</v>
      </c>
      <c r="F155" s="204" t="s">
        <v>238</v>
      </c>
      <c r="G155" s="205" t="s">
        <v>116</v>
      </c>
      <c r="H155" s="206">
        <v>2</v>
      </c>
      <c r="I155" s="207"/>
      <c r="J155" s="208">
        <f>ROUND(I155*H155,2)</f>
        <v>0</v>
      </c>
      <c r="K155" s="204" t="s">
        <v>1</v>
      </c>
      <c r="L155" s="40"/>
      <c r="M155" s="209" t="s">
        <v>1</v>
      </c>
      <c r="N155" s="210" t="s">
        <v>41</v>
      </c>
      <c r="O155" s="87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3" t="s">
        <v>117</v>
      </c>
      <c r="AT155" s="213" t="s">
        <v>113</v>
      </c>
      <c r="AU155" s="213" t="s">
        <v>84</v>
      </c>
      <c r="AY155" s="13" t="s">
        <v>112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3" t="s">
        <v>84</v>
      </c>
      <c r="BK155" s="214">
        <f>ROUND(I155*H155,2)</f>
        <v>0</v>
      </c>
      <c r="BL155" s="13" t="s">
        <v>117</v>
      </c>
      <c r="BM155" s="213" t="s">
        <v>239</v>
      </c>
    </row>
    <row r="156" s="2" customFormat="1" ht="16.5" customHeight="1">
      <c r="A156" s="34"/>
      <c r="B156" s="35"/>
      <c r="C156" s="202" t="s">
        <v>240</v>
      </c>
      <c r="D156" s="202" t="s">
        <v>113</v>
      </c>
      <c r="E156" s="203" t="s">
        <v>241</v>
      </c>
      <c r="F156" s="204" t="s">
        <v>242</v>
      </c>
      <c r="G156" s="205" t="s">
        <v>116</v>
      </c>
      <c r="H156" s="206">
        <v>7</v>
      </c>
      <c r="I156" s="207"/>
      <c r="J156" s="208">
        <f>ROUND(I156*H156,2)</f>
        <v>0</v>
      </c>
      <c r="K156" s="204" t="s">
        <v>1</v>
      </c>
      <c r="L156" s="40"/>
      <c r="M156" s="209" t="s">
        <v>1</v>
      </c>
      <c r="N156" s="210" t="s">
        <v>41</v>
      </c>
      <c r="O156" s="87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3" t="s">
        <v>117</v>
      </c>
      <c r="AT156" s="213" t="s">
        <v>113</v>
      </c>
      <c r="AU156" s="213" t="s">
        <v>84</v>
      </c>
      <c r="AY156" s="13" t="s">
        <v>112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3" t="s">
        <v>84</v>
      </c>
      <c r="BK156" s="214">
        <f>ROUND(I156*H156,2)</f>
        <v>0</v>
      </c>
      <c r="BL156" s="13" t="s">
        <v>117</v>
      </c>
      <c r="BM156" s="213" t="s">
        <v>243</v>
      </c>
    </row>
    <row r="157" s="11" customFormat="1" ht="25.92" customHeight="1">
      <c r="A157" s="11"/>
      <c r="B157" s="188"/>
      <c r="C157" s="189"/>
      <c r="D157" s="190" t="s">
        <v>75</v>
      </c>
      <c r="E157" s="191" t="s">
        <v>244</v>
      </c>
      <c r="F157" s="191" t="s">
        <v>245</v>
      </c>
      <c r="G157" s="189"/>
      <c r="H157" s="189"/>
      <c r="I157" s="192"/>
      <c r="J157" s="193">
        <f>BK157</f>
        <v>0</v>
      </c>
      <c r="K157" s="189"/>
      <c r="L157" s="194"/>
      <c r="M157" s="195"/>
      <c r="N157" s="196"/>
      <c r="O157" s="196"/>
      <c r="P157" s="197">
        <f>SUM(P158:P170)</f>
        <v>0</v>
      </c>
      <c r="Q157" s="196"/>
      <c r="R157" s="197">
        <f>SUM(R158:R170)</f>
        <v>0</v>
      </c>
      <c r="S157" s="196"/>
      <c r="T157" s="198">
        <f>SUM(T158:T170)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9" t="s">
        <v>84</v>
      </c>
      <c r="AT157" s="200" t="s">
        <v>75</v>
      </c>
      <c r="AU157" s="200" t="s">
        <v>76</v>
      </c>
      <c r="AY157" s="199" t="s">
        <v>112</v>
      </c>
      <c r="BK157" s="201">
        <f>SUM(BK158:BK170)</f>
        <v>0</v>
      </c>
    </row>
    <row r="158" s="2" customFormat="1" ht="16.5" customHeight="1">
      <c r="A158" s="34"/>
      <c r="B158" s="35"/>
      <c r="C158" s="202" t="s">
        <v>172</v>
      </c>
      <c r="D158" s="202" t="s">
        <v>113</v>
      </c>
      <c r="E158" s="203" t="s">
        <v>246</v>
      </c>
      <c r="F158" s="204" t="s">
        <v>247</v>
      </c>
      <c r="G158" s="205" t="s">
        <v>116</v>
      </c>
      <c r="H158" s="206">
        <v>8</v>
      </c>
      <c r="I158" s="207"/>
      <c r="J158" s="208">
        <f>ROUND(I158*H158,2)</f>
        <v>0</v>
      </c>
      <c r="K158" s="204" t="s">
        <v>1</v>
      </c>
      <c r="L158" s="40"/>
      <c r="M158" s="209" t="s">
        <v>1</v>
      </c>
      <c r="N158" s="210" t="s">
        <v>41</v>
      </c>
      <c r="O158" s="87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3" t="s">
        <v>117</v>
      </c>
      <c r="AT158" s="213" t="s">
        <v>113</v>
      </c>
      <c r="AU158" s="213" t="s">
        <v>84</v>
      </c>
      <c r="AY158" s="13" t="s">
        <v>112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3" t="s">
        <v>84</v>
      </c>
      <c r="BK158" s="214">
        <f>ROUND(I158*H158,2)</f>
        <v>0</v>
      </c>
      <c r="BL158" s="13" t="s">
        <v>117</v>
      </c>
      <c r="BM158" s="213" t="s">
        <v>248</v>
      </c>
    </row>
    <row r="159" s="2" customFormat="1" ht="16.5" customHeight="1">
      <c r="A159" s="34"/>
      <c r="B159" s="35"/>
      <c r="C159" s="202" t="s">
        <v>249</v>
      </c>
      <c r="D159" s="202" t="s">
        <v>113</v>
      </c>
      <c r="E159" s="203" t="s">
        <v>250</v>
      </c>
      <c r="F159" s="204" t="s">
        <v>251</v>
      </c>
      <c r="G159" s="205" t="s">
        <v>116</v>
      </c>
      <c r="H159" s="206">
        <v>1</v>
      </c>
      <c r="I159" s="207"/>
      <c r="J159" s="208">
        <f>ROUND(I159*H159,2)</f>
        <v>0</v>
      </c>
      <c r="K159" s="204" t="s">
        <v>1</v>
      </c>
      <c r="L159" s="40"/>
      <c r="M159" s="209" t="s">
        <v>1</v>
      </c>
      <c r="N159" s="210" t="s">
        <v>41</v>
      </c>
      <c r="O159" s="87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3" t="s">
        <v>117</v>
      </c>
      <c r="AT159" s="213" t="s">
        <v>113</v>
      </c>
      <c r="AU159" s="213" t="s">
        <v>84</v>
      </c>
      <c r="AY159" s="13" t="s">
        <v>112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3" t="s">
        <v>84</v>
      </c>
      <c r="BK159" s="214">
        <f>ROUND(I159*H159,2)</f>
        <v>0</v>
      </c>
      <c r="BL159" s="13" t="s">
        <v>117</v>
      </c>
      <c r="BM159" s="213" t="s">
        <v>252</v>
      </c>
    </row>
    <row r="160" s="2" customFormat="1" ht="16.5" customHeight="1">
      <c r="A160" s="34"/>
      <c r="B160" s="35"/>
      <c r="C160" s="202" t="s">
        <v>175</v>
      </c>
      <c r="D160" s="202" t="s">
        <v>113</v>
      </c>
      <c r="E160" s="203" t="s">
        <v>253</v>
      </c>
      <c r="F160" s="204" t="s">
        <v>254</v>
      </c>
      <c r="G160" s="205" t="s">
        <v>116</v>
      </c>
      <c r="H160" s="206">
        <v>1</v>
      </c>
      <c r="I160" s="207"/>
      <c r="J160" s="208">
        <f>ROUND(I160*H160,2)</f>
        <v>0</v>
      </c>
      <c r="K160" s="204" t="s">
        <v>1</v>
      </c>
      <c r="L160" s="40"/>
      <c r="M160" s="209" t="s">
        <v>1</v>
      </c>
      <c r="N160" s="210" t="s">
        <v>41</v>
      </c>
      <c r="O160" s="87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3" t="s">
        <v>117</v>
      </c>
      <c r="AT160" s="213" t="s">
        <v>113</v>
      </c>
      <c r="AU160" s="213" t="s">
        <v>84</v>
      </c>
      <c r="AY160" s="13" t="s">
        <v>112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3" t="s">
        <v>84</v>
      </c>
      <c r="BK160" s="214">
        <f>ROUND(I160*H160,2)</f>
        <v>0</v>
      </c>
      <c r="BL160" s="13" t="s">
        <v>117</v>
      </c>
      <c r="BM160" s="213" t="s">
        <v>255</v>
      </c>
    </row>
    <row r="161" s="2" customFormat="1" ht="16.5" customHeight="1">
      <c r="A161" s="34"/>
      <c r="B161" s="35"/>
      <c r="C161" s="202" t="s">
        <v>256</v>
      </c>
      <c r="D161" s="202" t="s">
        <v>113</v>
      </c>
      <c r="E161" s="203" t="s">
        <v>257</v>
      </c>
      <c r="F161" s="204" t="s">
        <v>258</v>
      </c>
      <c r="G161" s="205" t="s">
        <v>116</v>
      </c>
      <c r="H161" s="206">
        <v>11</v>
      </c>
      <c r="I161" s="207"/>
      <c r="J161" s="208">
        <f>ROUND(I161*H161,2)</f>
        <v>0</v>
      </c>
      <c r="K161" s="204" t="s">
        <v>1</v>
      </c>
      <c r="L161" s="40"/>
      <c r="M161" s="209" t="s">
        <v>1</v>
      </c>
      <c r="N161" s="210" t="s">
        <v>41</v>
      </c>
      <c r="O161" s="87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3" t="s">
        <v>117</v>
      </c>
      <c r="AT161" s="213" t="s">
        <v>113</v>
      </c>
      <c r="AU161" s="213" t="s">
        <v>84</v>
      </c>
      <c r="AY161" s="13" t="s">
        <v>112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3" t="s">
        <v>84</v>
      </c>
      <c r="BK161" s="214">
        <f>ROUND(I161*H161,2)</f>
        <v>0</v>
      </c>
      <c r="BL161" s="13" t="s">
        <v>117</v>
      </c>
      <c r="BM161" s="213" t="s">
        <v>259</v>
      </c>
    </row>
    <row r="162" s="2" customFormat="1" ht="16.5" customHeight="1">
      <c r="A162" s="34"/>
      <c r="B162" s="35"/>
      <c r="C162" s="202" t="s">
        <v>179</v>
      </c>
      <c r="D162" s="202" t="s">
        <v>113</v>
      </c>
      <c r="E162" s="203" t="s">
        <v>260</v>
      </c>
      <c r="F162" s="204" t="s">
        <v>261</v>
      </c>
      <c r="G162" s="205" t="s">
        <v>116</v>
      </c>
      <c r="H162" s="206">
        <v>4</v>
      </c>
      <c r="I162" s="207"/>
      <c r="J162" s="208">
        <f>ROUND(I162*H162,2)</f>
        <v>0</v>
      </c>
      <c r="K162" s="204" t="s">
        <v>1</v>
      </c>
      <c r="L162" s="40"/>
      <c r="M162" s="209" t="s">
        <v>1</v>
      </c>
      <c r="N162" s="210" t="s">
        <v>41</v>
      </c>
      <c r="O162" s="87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3" t="s">
        <v>117</v>
      </c>
      <c r="AT162" s="213" t="s">
        <v>113</v>
      </c>
      <c r="AU162" s="213" t="s">
        <v>84</v>
      </c>
      <c r="AY162" s="13" t="s">
        <v>112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3" t="s">
        <v>84</v>
      </c>
      <c r="BK162" s="214">
        <f>ROUND(I162*H162,2)</f>
        <v>0</v>
      </c>
      <c r="BL162" s="13" t="s">
        <v>117</v>
      </c>
      <c r="BM162" s="213" t="s">
        <v>262</v>
      </c>
    </row>
    <row r="163" s="2" customFormat="1" ht="16.5" customHeight="1">
      <c r="A163" s="34"/>
      <c r="B163" s="35"/>
      <c r="C163" s="202" t="s">
        <v>263</v>
      </c>
      <c r="D163" s="202" t="s">
        <v>113</v>
      </c>
      <c r="E163" s="203" t="s">
        <v>264</v>
      </c>
      <c r="F163" s="204" t="s">
        <v>265</v>
      </c>
      <c r="G163" s="205" t="s">
        <v>116</v>
      </c>
      <c r="H163" s="206">
        <v>3</v>
      </c>
      <c r="I163" s="207"/>
      <c r="J163" s="208">
        <f>ROUND(I163*H163,2)</f>
        <v>0</v>
      </c>
      <c r="K163" s="204" t="s">
        <v>1</v>
      </c>
      <c r="L163" s="40"/>
      <c r="M163" s="209" t="s">
        <v>1</v>
      </c>
      <c r="N163" s="210" t="s">
        <v>41</v>
      </c>
      <c r="O163" s="87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3" t="s">
        <v>117</v>
      </c>
      <c r="AT163" s="213" t="s">
        <v>113</v>
      </c>
      <c r="AU163" s="213" t="s">
        <v>84</v>
      </c>
      <c r="AY163" s="13" t="s">
        <v>112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3" t="s">
        <v>84</v>
      </c>
      <c r="BK163" s="214">
        <f>ROUND(I163*H163,2)</f>
        <v>0</v>
      </c>
      <c r="BL163" s="13" t="s">
        <v>117</v>
      </c>
      <c r="BM163" s="213" t="s">
        <v>266</v>
      </c>
    </row>
    <row r="164" s="2" customFormat="1" ht="16.5" customHeight="1">
      <c r="A164" s="34"/>
      <c r="B164" s="35"/>
      <c r="C164" s="202" t="s">
        <v>182</v>
      </c>
      <c r="D164" s="202" t="s">
        <v>113</v>
      </c>
      <c r="E164" s="203" t="s">
        <v>267</v>
      </c>
      <c r="F164" s="204" t="s">
        <v>268</v>
      </c>
      <c r="G164" s="205" t="s">
        <v>116</v>
      </c>
      <c r="H164" s="206">
        <v>3</v>
      </c>
      <c r="I164" s="207"/>
      <c r="J164" s="208">
        <f>ROUND(I164*H164,2)</f>
        <v>0</v>
      </c>
      <c r="K164" s="204" t="s">
        <v>1</v>
      </c>
      <c r="L164" s="40"/>
      <c r="M164" s="209" t="s">
        <v>1</v>
      </c>
      <c r="N164" s="210" t="s">
        <v>41</v>
      </c>
      <c r="O164" s="87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3" t="s">
        <v>117</v>
      </c>
      <c r="AT164" s="213" t="s">
        <v>113</v>
      </c>
      <c r="AU164" s="213" t="s">
        <v>84</v>
      </c>
      <c r="AY164" s="13" t="s">
        <v>112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3" t="s">
        <v>84</v>
      </c>
      <c r="BK164" s="214">
        <f>ROUND(I164*H164,2)</f>
        <v>0</v>
      </c>
      <c r="BL164" s="13" t="s">
        <v>117</v>
      </c>
      <c r="BM164" s="213" t="s">
        <v>269</v>
      </c>
    </row>
    <row r="165" s="2" customFormat="1" ht="21.75" customHeight="1">
      <c r="A165" s="34"/>
      <c r="B165" s="35"/>
      <c r="C165" s="202" t="s">
        <v>270</v>
      </c>
      <c r="D165" s="202" t="s">
        <v>113</v>
      </c>
      <c r="E165" s="203" t="s">
        <v>271</v>
      </c>
      <c r="F165" s="204" t="s">
        <v>272</v>
      </c>
      <c r="G165" s="205" t="s">
        <v>116</v>
      </c>
      <c r="H165" s="206">
        <v>8</v>
      </c>
      <c r="I165" s="207"/>
      <c r="J165" s="208">
        <f>ROUND(I165*H165,2)</f>
        <v>0</v>
      </c>
      <c r="K165" s="204" t="s">
        <v>1</v>
      </c>
      <c r="L165" s="40"/>
      <c r="M165" s="209" t="s">
        <v>1</v>
      </c>
      <c r="N165" s="210" t="s">
        <v>41</v>
      </c>
      <c r="O165" s="87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3" t="s">
        <v>117</v>
      </c>
      <c r="AT165" s="213" t="s">
        <v>113</v>
      </c>
      <c r="AU165" s="213" t="s">
        <v>84</v>
      </c>
      <c r="AY165" s="13" t="s">
        <v>112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3" t="s">
        <v>84</v>
      </c>
      <c r="BK165" s="214">
        <f>ROUND(I165*H165,2)</f>
        <v>0</v>
      </c>
      <c r="BL165" s="13" t="s">
        <v>117</v>
      </c>
      <c r="BM165" s="213" t="s">
        <v>273</v>
      </c>
    </row>
    <row r="166" s="2" customFormat="1" ht="16.5" customHeight="1">
      <c r="A166" s="34"/>
      <c r="B166" s="35"/>
      <c r="C166" s="202" t="s">
        <v>185</v>
      </c>
      <c r="D166" s="202" t="s">
        <v>113</v>
      </c>
      <c r="E166" s="203" t="s">
        <v>274</v>
      </c>
      <c r="F166" s="204" t="s">
        <v>275</v>
      </c>
      <c r="G166" s="205" t="s">
        <v>116</v>
      </c>
      <c r="H166" s="206">
        <v>8</v>
      </c>
      <c r="I166" s="207"/>
      <c r="J166" s="208">
        <f>ROUND(I166*H166,2)</f>
        <v>0</v>
      </c>
      <c r="K166" s="204" t="s">
        <v>1</v>
      </c>
      <c r="L166" s="40"/>
      <c r="M166" s="209" t="s">
        <v>1</v>
      </c>
      <c r="N166" s="210" t="s">
        <v>41</v>
      </c>
      <c r="O166" s="87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3" t="s">
        <v>117</v>
      </c>
      <c r="AT166" s="213" t="s">
        <v>113</v>
      </c>
      <c r="AU166" s="213" t="s">
        <v>84</v>
      </c>
      <c r="AY166" s="13" t="s">
        <v>112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3" t="s">
        <v>84</v>
      </c>
      <c r="BK166" s="214">
        <f>ROUND(I166*H166,2)</f>
        <v>0</v>
      </c>
      <c r="BL166" s="13" t="s">
        <v>117</v>
      </c>
      <c r="BM166" s="213" t="s">
        <v>276</v>
      </c>
    </row>
    <row r="167" s="2" customFormat="1" ht="16.5" customHeight="1">
      <c r="A167" s="34"/>
      <c r="B167" s="35"/>
      <c r="C167" s="202" t="s">
        <v>277</v>
      </c>
      <c r="D167" s="202" t="s">
        <v>113</v>
      </c>
      <c r="E167" s="203" t="s">
        <v>278</v>
      </c>
      <c r="F167" s="204" t="s">
        <v>279</v>
      </c>
      <c r="G167" s="205" t="s">
        <v>116</v>
      </c>
      <c r="H167" s="206">
        <v>7</v>
      </c>
      <c r="I167" s="207"/>
      <c r="J167" s="208">
        <f>ROUND(I167*H167,2)</f>
        <v>0</v>
      </c>
      <c r="K167" s="204" t="s">
        <v>1</v>
      </c>
      <c r="L167" s="40"/>
      <c r="M167" s="209" t="s">
        <v>1</v>
      </c>
      <c r="N167" s="210" t="s">
        <v>41</v>
      </c>
      <c r="O167" s="87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3" t="s">
        <v>117</v>
      </c>
      <c r="AT167" s="213" t="s">
        <v>113</v>
      </c>
      <c r="AU167" s="213" t="s">
        <v>84</v>
      </c>
      <c r="AY167" s="13" t="s">
        <v>112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3" t="s">
        <v>84</v>
      </c>
      <c r="BK167" s="214">
        <f>ROUND(I167*H167,2)</f>
        <v>0</v>
      </c>
      <c r="BL167" s="13" t="s">
        <v>117</v>
      </c>
      <c r="BM167" s="213" t="s">
        <v>280</v>
      </c>
    </row>
    <row r="168" s="2" customFormat="1" ht="16.5" customHeight="1">
      <c r="A168" s="34"/>
      <c r="B168" s="35"/>
      <c r="C168" s="202" t="s">
        <v>188</v>
      </c>
      <c r="D168" s="202" t="s">
        <v>113</v>
      </c>
      <c r="E168" s="203" t="s">
        <v>281</v>
      </c>
      <c r="F168" s="204" t="s">
        <v>282</v>
      </c>
      <c r="G168" s="205" t="s">
        <v>116</v>
      </c>
      <c r="H168" s="206">
        <v>8</v>
      </c>
      <c r="I168" s="207"/>
      <c r="J168" s="208">
        <f>ROUND(I168*H168,2)</f>
        <v>0</v>
      </c>
      <c r="K168" s="204" t="s">
        <v>1</v>
      </c>
      <c r="L168" s="40"/>
      <c r="M168" s="209" t="s">
        <v>1</v>
      </c>
      <c r="N168" s="210" t="s">
        <v>41</v>
      </c>
      <c r="O168" s="87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3" t="s">
        <v>117</v>
      </c>
      <c r="AT168" s="213" t="s">
        <v>113</v>
      </c>
      <c r="AU168" s="213" t="s">
        <v>84</v>
      </c>
      <c r="AY168" s="13" t="s">
        <v>112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3" t="s">
        <v>84</v>
      </c>
      <c r="BK168" s="214">
        <f>ROUND(I168*H168,2)</f>
        <v>0</v>
      </c>
      <c r="BL168" s="13" t="s">
        <v>117</v>
      </c>
      <c r="BM168" s="213" t="s">
        <v>283</v>
      </c>
    </row>
    <row r="169" s="2" customFormat="1" ht="16.5" customHeight="1">
      <c r="A169" s="34"/>
      <c r="B169" s="35"/>
      <c r="C169" s="202" t="s">
        <v>284</v>
      </c>
      <c r="D169" s="202" t="s">
        <v>113</v>
      </c>
      <c r="E169" s="203" t="s">
        <v>285</v>
      </c>
      <c r="F169" s="204" t="s">
        <v>286</v>
      </c>
      <c r="G169" s="205" t="s">
        <v>116</v>
      </c>
      <c r="H169" s="206">
        <v>8</v>
      </c>
      <c r="I169" s="207"/>
      <c r="J169" s="208">
        <f>ROUND(I169*H169,2)</f>
        <v>0</v>
      </c>
      <c r="K169" s="204" t="s">
        <v>1</v>
      </c>
      <c r="L169" s="40"/>
      <c r="M169" s="209" t="s">
        <v>1</v>
      </c>
      <c r="N169" s="210" t="s">
        <v>41</v>
      </c>
      <c r="O169" s="87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3" t="s">
        <v>117</v>
      </c>
      <c r="AT169" s="213" t="s">
        <v>113</v>
      </c>
      <c r="AU169" s="213" t="s">
        <v>84</v>
      </c>
      <c r="AY169" s="13" t="s">
        <v>112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3" t="s">
        <v>84</v>
      </c>
      <c r="BK169" s="214">
        <f>ROUND(I169*H169,2)</f>
        <v>0</v>
      </c>
      <c r="BL169" s="13" t="s">
        <v>117</v>
      </c>
      <c r="BM169" s="213" t="s">
        <v>287</v>
      </c>
    </row>
    <row r="170" s="2" customFormat="1" ht="16.5" customHeight="1">
      <c r="A170" s="34"/>
      <c r="B170" s="35"/>
      <c r="C170" s="202" t="s">
        <v>192</v>
      </c>
      <c r="D170" s="202" t="s">
        <v>113</v>
      </c>
      <c r="E170" s="203" t="s">
        <v>288</v>
      </c>
      <c r="F170" s="204" t="s">
        <v>289</v>
      </c>
      <c r="G170" s="205" t="s">
        <v>116</v>
      </c>
      <c r="H170" s="206">
        <v>8</v>
      </c>
      <c r="I170" s="207"/>
      <c r="J170" s="208">
        <f>ROUND(I170*H170,2)</f>
        <v>0</v>
      </c>
      <c r="K170" s="204" t="s">
        <v>1</v>
      </c>
      <c r="L170" s="40"/>
      <c r="M170" s="215" t="s">
        <v>1</v>
      </c>
      <c r="N170" s="216" t="s">
        <v>41</v>
      </c>
      <c r="O170" s="217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3" t="s">
        <v>117</v>
      </c>
      <c r="AT170" s="213" t="s">
        <v>113</v>
      </c>
      <c r="AU170" s="213" t="s">
        <v>84</v>
      </c>
      <c r="AY170" s="13" t="s">
        <v>112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3" t="s">
        <v>84</v>
      </c>
      <c r="BK170" s="214">
        <f>ROUND(I170*H170,2)</f>
        <v>0</v>
      </c>
      <c r="BL170" s="13" t="s">
        <v>117</v>
      </c>
      <c r="BM170" s="213" t="s">
        <v>290</v>
      </c>
    </row>
    <row r="171" s="2" customFormat="1" ht="6.96" customHeight="1">
      <c r="A171" s="34"/>
      <c r="B171" s="62"/>
      <c r="C171" s="63"/>
      <c r="D171" s="63"/>
      <c r="E171" s="63"/>
      <c r="F171" s="63"/>
      <c r="G171" s="63"/>
      <c r="H171" s="63"/>
      <c r="I171" s="63"/>
      <c r="J171" s="63"/>
      <c r="K171" s="63"/>
      <c r="L171" s="40"/>
      <c r="M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</row>
  </sheetData>
  <sheetProtection sheet="1" autoFilter="0" formatColumns="0" formatRows="0" objects="1" scenarios="1" spinCount="100000" saltValue="fGAoCih8Qa3Q9BbDSvLOwndWrxclZ6gBP9ntaavVeDSZ9cV15EErIJoPX207afMpzPBHYFdorKM/srhRvA1VJg==" hashValue="cOl4f+C3ulb7OWtp3RmaxO7ldMw67p4vJ3h1+LA2rH7u/vpXSk+rVZv3xEJS3jg+zWSG8x6Vt15ahHHnoazrFg==" algorithmName="SHA-512" password="CC35"/>
  <autoFilter ref="C117:K17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JN rozpočty</dc:creator>
  <cp:lastModifiedBy>JN rozpočty</cp:lastModifiedBy>
  <dcterms:created xsi:type="dcterms:W3CDTF">2022-03-22T14:01:33Z</dcterms:created>
  <dcterms:modified xsi:type="dcterms:W3CDTF">2022-03-22T14:01:37Z</dcterms:modified>
</cp:coreProperties>
</file>